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4960" tabRatio="500" firstSheet="2" activeTab="8"/>
  </bookViews>
  <sheets>
    <sheet name="Tour Rankings-Comp" sheetId="1" r:id="rId1"/>
    <sheet name="WCC Doubles" sheetId="11" r:id="rId2"/>
    <sheet name="WCC Singles" sheetId="16" r:id="rId3"/>
    <sheet name="Turtle Island" sheetId="17" r:id="rId4"/>
    <sheet name="Belleville" sheetId="9" r:id="rId5"/>
    <sheet name="ODCC" sheetId="4" r:id="rId6"/>
    <sheet name="Owen Sound" sheetId="12" r:id="rId7"/>
    <sheet name="Hamilton" sheetId="6" r:id="rId8"/>
    <sheet name="BC" sheetId="13" r:id="rId9"/>
    <sheet name="London" sheetId="2" r:id="rId10"/>
    <sheet name="St Jacobs" sheetId="8" r:id="rId11"/>
  </sheets>
  <definedNames>
    <definedName name="_xlnm._FilterDatabase" localSheetId="9" hidden="1">London!#REF!</definedName>
    <definedName name="_xlnm._FilterDatabase" localSheetId="0" hidden="1">'Tour Rankings-Comp'!$A$4:$AH$4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2" l="1"/>
  <c r="K23" i="2"/>
  <c r="E23" i="2"/>
  <c r="K22" i="2"/>
  <c r="E22" i="2"/>
  <c r="K21" i="2"/>
  <c r="E21" i="2"/>
  <c r="K20" i="2"/>
  <c r="E20" i="2"/>
  <c r="K19" i="2"/>
  <c r="E19" i="2"/>
  <c r="K18" i="2"/>
  <c r="E18" i="2"/>
  <c r="K17" i="2"/>
  <c r="E17" i="2"/>
  <c r="K16" i="2"/>
  <c r="E16" i="2"/>
  <c r="Q11" i="2"/>
  <c r="Q10" i="2"/>
  <c r="Q9" i="2"/>
  <c r="Q8" i="2"/>
  <c r="Q7" i="2"/>
  <c r="Q6" i="2"/>
  <c r="Q5" i="2"/>
  <c r="Q4" i="2"/>
  <c r="AG26" i="9"/>
  <c r="AF26" i="9"/>
  <c r="Y26" i="9"/>
  <c r="X26" i="9"/>
  <c r="Q26" i="9"/>
  <c r="P26" i="9"/>
  <c r="AG25" i="9"/>
  <c r="AF25" i="9"/>
  <c r="Y25" i="9"/>
  <c r="X25" i="9"/>
  <c r="Q25" i="9"/>
  <c r="P25" i="9"/>
  <c r="AG24" i="9"/>
  <c r="AF24" i="9"/>
  <c r="Y24" i="9"/>
  <c r="X24" i="9"/>
  <c r="Q24" i="9"/>
  <c r="P24" i="9"/>
  <c r="AG23" i="9"/>
  <c r="AF23" i="9"/>
  <c r="Y23" i="9"/>
  <c r="X23" i="9"/>
  <c r="Q23" i="9"/>
  <c r="P23" i="9"/>
  <c r="AG22" i="9"/>
  <c r="AF22" i="9"/>
  <c r="Y22" i="9"/>
  <c r="X22" i="9"/>
  <c r="Q22" i="9"/>
  <c r="P22" i="9"/>
  <c r="AG21" i="9"/>
  <c r="AF21" i="9"/>
  <c r="Y21" i="9"/>
  <c r="X21" i="9"/>
  <c r="Q21" i="9"/>
  <c r="P21" i="9"/>
  <c r="AG20" i="9"/>
  <c r="AF20" i="9"/>
  <c r="Y20" i="9"/>
  <c r="X20" i="9"/>
  <c r="Q20" i="9"/>
  <c r="P20" i="9"/>
  <c r="AG19" i="9"/>
  <c r="AF19" i="9"/>
  <c r="Y19" i="9"/>
  <c r="X19" i="9"/>
  <c r="Q19" i="9"/>
  <c r="P19" i="9"/>
  <c r="Y17" i="9"/>
  <c r="X17" i="9"/>
  <c r="Q17" i="9"/>
  <c r="P17" i="9"/>
  <c r="AG16" i="9"/>
  <c r="AF16" i="9"/>
  <c r="Y16" i="9"/>
  <c r="X16" i="9"/>
  <c r="Q16" i="9"/>
  <c r="P16" i="9"/>
  <c r="AG15" i="9"/>
  <c r="AF15" i="9"/>
  <c r="Y15" i="9"/>
  <c r="X15" i="9"/>
  <c r="Q15" i="9"/>
  <c r="P15" i="9"/>
  <c r="AG14" i="9"/>
  <c r="AF14" i="9"/>
  <c r="Y14" i="9"/>
  <c r="X14" i="9"/>
  <c r="Q14" i="9"/>
  <c r="P14" i="9"/>
  <c r="AG13" i="9"/>
  <c r="AF13" i="9"/>
  <c r="Y13" i="9"/>
  <c r="X13" i="9"/>
  <c r="Q13" i="9"/>
  <c r="P13" i="9"/>
  <c r="AG12" i="9"/>
  <c r="AF12" i="9"/>
  <c r="Y12" i="9"/>
  <c r="X12" i="9"/>
  <c r="Q12" i="9"/>
  <c r="P12" i="9"/>
  <c r="AG11" i="9"/>
  <c r="AF11" i="9"/>
  <c r="Y11" i="9"/>
  <c r="X11" i="9"/>
  <c r="Q11" i="9"/>
  <c r="P11" i="9"/>
  <c r="AG10" i="9"/>
  <c r="AF10" i="9"/>
  <c r="Y10" i="9"/>
  <c r="X10" i="9"/>
  <c r="Q10" i="9"/>
  <c r="P10" i="9"/>
  <c r="AG9" i="9"/>
  <c r="AF9" i="9"/>
  <c r="Y9" i="9"/>
  <c r="X9" i="9"/>
  <c r="Q9" i="9"/>
  <c r="P9" i="9"/>
  <c r="AG8" i="9"/>
  <c r="AF8" i="9"/>
  <c r="Y8" i="9"/>
  <c r="X8" i="9"/>
  <c r="Q8" i="9"/>
  <c r="P8" i="9"/>
  <c r="AG7" i="9"/>
  <c r="AF7" i="9"/>
  <c r="Y7" i="9"/>
  <c r="X7" i="9"/>
  <c r="Q7" i="9"/>
  <c r="P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E146" i="1"/>
  <c r="S146" i="1"/>
  <c r="R146" i="1"/>
  <c r="E145" i="1"/>
  <c r="S145" i="1"/>
  <c r="R145" i="1"/>
  <c r="E144" i="1"/>
  <c r="S144" i="1"/>
  <c r="R144" i="1"/>
  <c r="E143" i="1"/>
  <c r="S143" i="1"/>
  <c r="R143" i="1"/>
  <c r="E142" i="1"/>
  <c r="S142" i="1"/>
  <c r="R142" i="1"/>
  <c r="E141" i="1"/>
  <c r="S141" i="1"/>
  <c r="R141" i="1"/>
  <c r="E140" i="1"/>
  <c r="S140" i="1"/>
  <c r="R140" i="1"/>
  <c r="E139" i="1"/>
  <c r="S139" i="1"/>
  <c r="R139" i="1"/>
  <c r="E138" i="1"/>
  <c r="S138" i="1"/>
  <c r="R138" i="1"/>
  <c r="E137" i="1"/>
  <c r="S137" i="1"/>
  <c r="R137" i="1"/>
  <c r="E136" i="1"/>
  <c r="S136" i="1"/>
  <c r="R136" i="1"/>
  <c r="E135" i="1"/>
  <c r="S135" i="1"/>
  <c r="R135" i="1"/>
  <c r="E134" i="1"/>
  <c r="S134" i="1"/>
  <c r="R134" i="1"/>
  <c r="E133" i="1"/>
  <c r="S133" i="1"/>
  <c r="R133" i="1"/>
  <c r="E132" i="1"/>
  <c r="S132" i="1"/>
  <c r="R132" i="1"/>
  <c r="E131" i="1"/>
  <c r="S131" i="1"/>
  <c r="R131" i="1"/>
  <c r="E130" i="1"/>
  <c r="S130" i="1"/>
  <c r="R130" i="1"/>
  <c r="E129" i="1"/>
  <c r="S129" i="1"/>
  <c r="R129" i="1"/>
  <c r="E128" i="1"/>
  <c r="S128" i="1"/>
  <c r="R128" i="1"/>
  <c r="E127" i="1"/>
  <c r="S127" i="1"/>
  <c r="R127" i="1"/>
  <c r="E126" i="1"/>
  <c r="S126" i="1"/>
  <c r="R126" i="1"/>
  <c r="E125" i="1"/>
  <c r="S125" i="1"/>
  <c r="R125" i="1"/>
  <c r="E124" i="1"/>
  <c r="S124" i="1"/>
  <c r="R124" i="1"/>
  <c r="E123" i="1"/>
  <c r="S123" i="1"/>
  <c r="R123" i="1"/>
  <c r="E122" i="1"/>
  <c r="S122" i="1"/>
  <c r="R122" i="1"/>
  <c r="E121" i="1"/>
  <c r="S121" i="1"/>
  <c r="R121" i="1"/>
  <c r="E120" i="1"/>
  <c r="S120" i="1"/>
  <c r="R120" i="1"/>
  <c r="E119" i="1"/>
  <c r="S119" i="1"/>
  <c r="R119" i="1"/>
  <c r="E118" i="1"/>
  <c r="S118" i="1"/>
  <c r="R118" i="1"/>
  <c r="E117" i="1"/>
  <c r="S117" i="1"/>
  <c r="R117" i="1"/>
  <c r="E116" i="1"/>
  <c r="S116" i="1"/>
  <c r="R116" i="1"/>
  <c r="E115" i="1"/>
  <c r="S115" i="1"/>
  <c r="R115" i="1"/>
  <c r="E114" i="1"/>
  <c r="S114" i="1"/>
  <c r="R114" i="1"/>
  <c r="E113" i="1"/>
  <c r="S113" i="1"/>
  <c r="R113" i="1"/>
  <c r="E112" i="1"/>
  <c r="S112" i="1"/>
  <c r="R112" i="1"/>
  <c r="E111" i="1"/>
  <c r="S111" i="1"/>
  <c r="R111" i="1"/>
  <c r="E110" i="1"/>
  <c r="S110" i="1"/>
  <c r="R110" i="1"/>
  <c r="E109" i="1"/>
  <c r="S109" i="1"/>
  <c r="R109" i="1"/>
  <c r="E108" i="1"/>
  <c r="S108" i="1"/>
  <c r="R108" i="1"/>
  <c r="E107" i="1"/>
  <c r="S107" i="1"/>
  <c r="R107" i="1"/>
  <c r="E106" i="1"/>
  <c r="S106" i="1"/>
  <c r="R106" i="1"/>
  <c r="E105" i="1"/>
  <c r="S105" i="1"/>
  <c r="R105" i="1"/>
  <c r="E104" i="1"/>
  <c r="S104" i="1"/>
  <c r="R104" i="1"/>
  <c r="E103" i="1"/>
  <c r="S103" i="1"/>
  <c r="R103" i="1"/>
  <c r="E102" i="1"/>
  <c r="S102" i="1"/>
  <c r="R102" i="1"/>
  <c r="E101" i="1"/>
  <c r="S101" i="1"/>
  <c r="R101" i="1"/>
  <c r="E100" i="1"/>
  <c r="S100" i="1"/>
  <c r="R100" i="1"/>
  <c r="E99" i="1"/>
  <c r="S99" i="1"/>
  <c r="R99" i="1"/>
  <c r="E98" i="1"/>
  <c r="S98" i="1"/>
  <c r="R98" i="1"/>
  <c r="E97" i="1"/>
  <c r="S97" i="1"/>
  <c r="R97" i="1"/>
  <c r="E96" i="1"/>
  <c r="S96" i="1"/>
  <c r="R96" i="1"/>
  <c r="E95" i="1"/>
  <c r="S95" i="1"/>
  <c r="R95" i="1"/>
  <c r="E94" i="1"/>
  <c r="S94" i="1"/>
  <c r="R94" i="1"/>
  <c r="E93" i="1"/>
  <c r="S93" i="1"/>
  <c r="R93" i="1"/>
  <c r="E92" i="1"/>
  <c r="S92" i="1"/>
  <c r="R92" i="1"/>
  <c r="E91" i="1"/>
  <c r="S91" i="1"/>
  <c r="R91" i="1"/>
  <c r="E90" i="1"/>
  <c r="S90" i="1"/>
  <c r="R90" i="1"/>
  <c r="E89" i="1"/>
  <c r="S89" i="1"/>
  <c r="R89" i="1"/>
  <c r="E88" i="1"/>
  <c r="S88" i="1"/>
  <c r="R88" i="1"/>
  <c r="E87" i="1"/>
  <c r="S87" i="1"/>
  <c r="R87" i="1"/>
  <c r="E86" i="1"/>
  <c r="S86" i="1"/>
  <c r="R86" i="1"/>
  <c r="E85" i="1"/>
  <c r="S85" i="1"/>
  <c r="R85" i="1"/>
  <c r="E84" i="1"/>
  <c r="S84" i="1"/>
  <c r="R84" i="1"/>
  <c r="E83" i="1"/>
  <c r="S83" i="1"/>
  <c r="R83" i="1"/>
  <c r="E82" i="1"/>
  <c r="S82" i="1"/>
  <c r="R82" i="1"/>
  <c r="E81" i="1"/>
  <c r="S81" i="1"/>
  <c r="R81" i="1"/>
  <c r="E80" i="1"/>
  <c r="S80" i="1"/>
  <c r="R80" i="1"/>
  <c r="E79" i="1"/>
  <c r="S79" i="1"/>
  <c r="R79" i="1"/>
  <c r="E78" i="1"/>
  <c r="S78" i="1"/>
  <c r="R78" i="1"/>
  <c r="E77" i="1"/>
  <c r="S77" i="1"/>
  <c r="R77" i="1"/>
  <c r="E76" i="1"/>
  <c r="S76" i="1"/>
  <c r="R76" i="1"/>
  <c r="E75" i="1"/>
  <c r="S75" i="1"/>
  <c r="R75" i="1"/>
  <c r="E74" i="1"/>
  <c r="S74" i="1"/>
  <c r="R74" i="1"/>
  <c r="E73" i="1"/>
  <c r="S73" i="1"/>
  <c r="R73" i="1"/>
  <c r="E72" i="1"/>
  <c r="S72" i="1"/>
  <c r="R72" i="1"/>
  <c r="E71" i="1"/>
  <c r="S71" i="1"/>
  <c r="R71" i="1"/>
  <c r="E70" i="1"/>
  <c r="S70" i="1"/>
  <c r="R70" i="1"/>
  <c r="E69" i="1"/>
  <c r="S69" i="1"/>
  <c r="R69" i="1"/>
  <c r="E68" i="1"/>
  <c r="S68" i="1"/>
  <c r="R68" i="1"/>
  <c r="E67" i="1"/>
  <c r="S67" i="1"/>
  <c r="R67" i="1"/>
  <c r="E66" i="1"/>
  <c r="S66" i="1"/>
  <c r="R66" i="1"/>
  <c r="E65" i="1"/>
  <c r="S65" i="1"/>
  <c r="R65" i="1"/>
  <c r="E64" i="1"/>
  <c r="S64" i="1"/>
  <c r="R64" i="1"/>
  <c r="E63" i="1"/>
  <c r="S63" i="1"/>
  <c r="R63" i="1"/>
  <c r="E62" i="1"/>
  <c r="S62" i="1"/>
  <c r="R62" i="1"/>
  <c r="E61" i="1"/>
  <c r="S61" i="1"/>
  <c r="R61" i="1"/>
  <c r="E60" i="1"/>
  <c r="S60" i="1"/>
  <c r="R60" i="1"/>
  <c r="E59" i="1"/>
  <c r="S59" i="1"/>
  <c r="R59" i="1"/>
  <c r="E58" i="1"/>
  <c r="S58" i="1"/>
  <c r="R58" i="1"/>
  <c r="E57" i="1"/>
  <c r="S57" i="1"/>
  <c r="R57" i="1"/>
  <c r="E56" i="1"/>
  <c r="S56" i="1"/>
  <c r="R56" i="1"/>
  <c r="E55" i="1"/>
  <c r="S55" i="1"/>
  <c r="R55" i="1"/>
  <c r="E54" i="1"/>
  <c r="S54" i="1"/>
  <c r="R54" i="1"/>
  <c r="E53" i="1"/>
  <c r="S53" i="1"/>
  <c r="R53" i="1"/>
  <c r="E52" i="1"/>
  <c r="S52" i="1"/>
  <c r="R52" i="1"/>
  <c r="E51" i="1"/>
  <c r="S51" i="1"/>
  <c r="R51" i="1"/>
  <c r="E50" i="1"/>
  <c r="S50" i="1"/>
  <c r="R50" i="1"/>
  <c r="E49" i="1"/>
  <c r="S49" i="1"/>
  <c r="R49" i="1"/>
  <c r="E48" i="1"/>
  <c r="S48" i="1"/>
  <c r="R48" i="1"/>
  <c r="E47" i="1"/>
  <c r="S47" i="1"/>
  <c r="R47" i="1"/>
  <c r="E46" i="1"/>
  <c r="S46" i="1"/>
  <c r="R46" i="1"/>
  <c r="E45" i="1"/>
  <c r="S45" i="1"/>
  <c r="R45" i="1"/>
  <c r="E44" i="1"/>
  <c r="S44" i="1"/>
  <c r="R44" i="1"/>
  <c r="E43" i="1"/>
  <c r="S43" i="1"/>
  <c r="R43" i="1"/>
  <c r="E42" i="1"/>
  <c r="S42" i="1"/>
  <c r="R42" i="1"/>
  <c r="E41" i="1"/>
  <c r="S41" i="1"/>
  <c r="R41" i="1"/>
  <c r="E40" i="1"/>
  <c r="S40" i="1"/>
  <c r="R40" i="1"/>
  <c r="E39" i="1"/>
  <c r="S39" i="1"/>
  <c r="R39" i="1"/>
  <c r="E38" i="1"/>
  <c r="S38" i="1"/>
  <c r="R38" i="1"/>
  <c r="E37" i="1"/>
  <c r="S37" i="1"/>
  <c r="R37" i="1"/>
  <c r="E36" i="1"/>
  <c r="S36" i="1"/>
  <c r="R36" i="1"/>
  <c r="E35" i="1"/>
  <c r="S35" i="1"/>
  <c r="R35" i="1"/>
  <c r="E34" i="1"/>
  <c r="S34" i="1"/>
  <c r="R34" i="1"/>
  <c r="E33" i="1"/>
  <c r="S33" i="1"/>
  <c r="R33" i="1"/>
  <c r="E32" i="1"/>
  <c r="S32" i="1"/>
  <c r="R32" i="1"/>
  <c r="E31" i="1"/>
  <c r="S31" i="1"/>
  <c r="R31" i="1"/>
  <c r="E30" i="1"/>
  <c r="S30" i="1"/>
  <c r="R30" i="1"/>
  <c r="E29" i="1"/>
  <c r="S29" i="1"/>
  <c r="R29" i="1"/>
  <c r="E28" i="1"/>
  <c r="S28" i="1"/>
  <c r="R28" i="1"/>
  <c r="E27" i="1"/>
  <c r="S27" i="1"/>
  <c r="R27" i="1"/>
  <c r="E26" i="1"/>
  <c r="S26" i="1"/>
  <c r="R26" i="1"/>
  <c r="E25" i="1"/>
  <c r="S25" i="1"/>
  <c r="R25" i="1"/>
  <c r="E24" i="1"/>
  <c r="S24" i="1"/>
  <c r="R24" i="1"/>
  <c r="E23" i="1"/>
  <c r="S23" i="1"/>
  <c r="R23" i="1"/>
  <c r="E22" i="1"/>
  <c r="S22" i="1"/>
  <c r="R22" i="1"/>
  <c r="E21" i="1"/>
  <c r="S21" i="1"/>
  <c r="R21" i="1"/>
  <c r="E20" i="1"/>
  <c r="S20" i="1"/>
  <c r="R20" i="1"/>
  <c r="E19" i="1"/>
  <c r="S19" i="1"/>
  <c r="R19" i="1"/>
  <c r="E18" i="1"/>
  <c r="S18" i="1"/>
  <c r="R18" i="1"/>
  <c r="E17" i="1"/>
  <c r="S17" i="1"/>
  <c r="R17" i="1"/>
  <c r="E16" i="1"/>
  <c r="S16" i="1"/>
  <c r="R16" i="1"/>
  <c r="E15" i="1"/>
  <c r="S15" i="1"/>
  <c r="R15" i="1"/>
  <c r="E5" i="1"/>
  <c r="S5" i="1"/>
  <c r="E6" i="1"/>
  <c r="S6" i="1"/>
  <c r="E7" i="1"/>
  <c r="S7" i="1"/>
  <c r="E8" i="1"/>
  <c r="S8" i="1"/>
  <c r="E9" i="1"/>
  <c r="S9" i="1"/>
  <c r="E10" i="1"/>
  <c r="S10" i="1"/>
  <c r="E11" i="1"/>
  <c r="S11" i="1"/>
  <c r="E12" i="1"/>
  <c r="S12" i="1"/>
  <c r="E13" i="1"/>
  <c r="S13" i="1"/>
  <c r="E14" i="1"/>
  <c r="S14" i="1"/>
  <c r="W14" i="1"/>
  <c r="R14" i="1"/>
  <c r="W13" i="1"/>
  <c r="R13" i="1"/>
  <c r="W12" i="1"/>
  <c r="R12" i="1"/>
  <c r="W11" i="1"/>
  <c r="R11" i="1"/>
  <c r="W10" i="1"/>
  <c r="R10" i="1"/>
  <c r="W9" i="1"/>
  <c r="R9" i="1"/>
  <c r="W8" i="1"/>
  <c r="R8" i="1"/>
  <c r="W7" i="1"/>
  <c r="R7" i="1"/>
  <c r="W6" i="1"/>
  <c r="R6" i="1"/>
  <c r="W5" i="1"/>
  <c r="R5" i="1"/>
</calcChain>
</file>

<file path=xl/sharedStrings.xml><?xml version="1.0" encoding="utf-8"?>
<sst xmlns="http://schemas.openxmlformats.org/spreadsheetml/2006/main" count="1724" uniqueCount="584">
  <si>
    <t>#</t>
  </si>
  <si>
    <t>Points</t>
  </si>
  <si>
    <t>20s</t>
  </si>
  <si>
    <t>Finals</t>
  </si>
  <si>
    <t>Ray Beierling</t>
  </si>
  <si>
    <t>Fred Slater</t>
  </si>
  <si>
    <t>Nathan Walsh</t>
  </si>
  <si>
    <t>Jason Beierling</t>
  </si>
  <si>
    <t>Louis Gauthier</t>
  </si>
  <si>
    <t>Matt Brown</t>
  </si>
  <si>
    <t>Justin Slater</t>
  </si>
  <si>
    <t>Eric Miltenburg</t>
  </si>
  <si>
    <t>Clare Kuepfer</t>
  </si>
  <si>
    <t>Dave Brown</t>
  </si>
  <si>
    <t>Chris Gorsline</t>
  </si>
  <si>
    <t>Rank</t>
  </si>
  <si>
    <t>Home Club</t>
  </si>
  <si>
    <t>Events</t>
  </si>
  <si>
    <t>London</t>
  </si>
  <si>
    <t>Waterloo</t>
  </si>
  <si>
    <t>Toronto</t>
  </si>
  <si>
    <t>Brian Cook</t>
  </si>
  <si>
    <t>Varna</t>
  </si>
  <si>
    <t>Quinte</t>
  </si>
  <si>
    <t>Preston</t>
  </si>
  <si>
    <t>Hamilton</t>
  </si>
  <si>
    <t>Hanover</t>
  </si>
  <si>
    <t>Howard Martin</t>
  </si>
  <si>
    <t>Sudbury</t>
  </si>
  <si>
    <t>Owen Sound</t>
  </si>
  <si>
    <t>Alex Protas</t>
  </si>
  <si>
    <t>Round 2</t>
  </si>
  <si>
    <t>Name</t>
  </si>
  <si>
    <t>Plus 2</t>
  </si>
  <si>
    <t>Plus 1</t>
  </si>
  <si>
    <t>Round 1</t>
  </si>
  <si>
    <t>NCA Tour Points Summary</t>
  </si>
  <si>
    <t>Competitive Pool A</t>
  </si>
  <si>
    <t>Competitive Pool B</t>
  </si>
  <si>
    <t>Competitive</t>
  </si>
  <si>
    <t>Recreational</t>
  </si>
  <si>
    <t>2nd</t>
  </si>
  <si>
    <t>3rd</t>
  </si>
  <si>
    <t>4th</t>
  </si>
  <si>
    <t>1st</t>
  </si>
  <si>
    <t>Jon Conrad</t>
  </si>
  <si>
    <t>Pool A</t>
  </si>
  <si>
    <t>Pool B</t>
  </si>
  <si>
    <t>B.C.</t>
  </si>
  <si>
    <t>PEI</t>
  </si>
  <si>
    <t>Avg</t>
  </si>
  <si>
    <t>Barry Kiggins</t>
  </si>
  <si>
    <t>Peter Tarle</t>
  </si>
  <si>
    <t>NCA Points</t>
  </si>
  <si>
    <t>Eric Miltenberg</t>
  </si>
  <si>
    <t>Recreational Pool A</t>
  </si>
  <si>
    <t>Recreational Pool B</t>
  </si>
  <si>
    <t>Roy Campbell</t>
  </si>
  <si>
    <t xml:space="preserve"> (best 4 events go towards each player's overall NCA Tour total)</t>
  </si>
  <si>
    <t>(S) = Singles</t>
  </si>
  <si>
    <t>(D) = Doubles</t>
  </si>
  <si>
    <t>First Name</t>
  </si>
  <si>
    <t>Last Name</t>
  </si>
  <si>
    <t>WCC</t>
  </si>
  <si>
    <t>Belleville</t>
  </si>
  <si>
    <t>Brian</t>
  </si>
  <si>
    <t>Cook</t>
  </si>
  <si>
    <t>Ray</t>
  </si>
  <si>
    <t>Beierling</t>
  </si>
  <si>
    <t xml:space="preserve">Fred </t>
  </si>
  <si>
    <t>Slater</t>
  </si>
  <si>
    <t>Jason</t>
  </si>
  <si>
    <t>Paul</t>
  </si>
  <si>
    <t>Brubacher</t>
  </si>
  <si>
    <t>St.Jacobs</t>
  </si>
  <si>
    <t>Joe</t>
  </si>
  <si>
    <t>Eric</t>
  </si>
  <si>
    <t>Miltenburg</t>
  </si>
  <si>
    <t>Conrad</t>
  </si>
  <si>
    <t xml:space="preserve">Nathan </t>
  </si>
  <si>
    <t>Walsh</t>
  </si>
  <si>
    <t>Clare</t>
  </si>
  <si>
    <t>Kuepfer</t>
  </si>
  <si>
    <t>Tom</t>
  </si>
  <si>
    <t>Johnston</t>
  </si>
  <si>
    <t>Howard</t>
  </si>
  <si>
    <t>Martin</t>
  </si>
  <si>
    <t>Leitch</t>
  </si>
  <si>
    <t xml:space="preserve">Rex </t>
  </si>
  <si>
    <t xml:space="preserve">David </t>
  </si>
  <si>
    <t>Brown</t>
  </si>
  <si>
    <t>Louis</t>
  </si>
  <si>
    <t>Gauthier</t>
  </si>
  <si>
    <t>Justin</t>
  </si>
  <si>
    <t>Barry</t>
  </si>
  <si>
    <t>Kiggins</t>
  </si>
  <si>
    <t>Chris</t>
  </si>
  <si>
    <t>Gorsline</t>
  </si>
  <si>
    <t>Raymond</t>
  </si>
  <si>
    <t>Haymes</t>
  </si>
  <si>
    <t>Tony</t>
  </si>
  <si>
    <t>Snyder</t>
  </si>
  <si>
    <t>Mader</t>
  </si>
  <si>
    <t>Matt</t>
  </si>
  <si>
    <t>Ron</t>
  </si>
  <si>
    <t>Rob Jr.</t>
  </si>
  <si>
    <t>Reuben</t>
  </si>
  <si>
    <t>Jongsma</t>
  </si>
  <si>
    <t>Peter</t>
  </si>
  <si>
    <t>Tarle</t>
  </si>
  <si>
    <t>Alex</t>
  </si>
  <si>
    <t>Protas</t>
  </si>
  <si>
    <t>Younker</t>
  </si>
  <si>
    <t>Smith</t>
  </si>
  <si>
    <t>Richard</t>
  </si>
  <si>
    <t>Erzinger</t>
  </si>
  <si>
    <t>Lawson</t>
  </si>
  <si>
    <t>Lea</t>
  </si>
  <si>
    <t>Ed</t>
  </si>
  <si>
    <t>Ripley</t>
  </si>
  <si>
    <t>Irvine</t>
  </si>
  <si>
    <t>Adrian</t>
  </si>
  <si>
    <t>Conradi</t>
  </si>
  <si>
    <t>Dale</t>
  </si>
  <si>
    <t>Henry</t>
  </si>
  <si>
    <t xml:space="preserve">Michael </t>
  </si>
  <si>
    <t>Hughes</t>
  </si>
  <si>
    <t>John</t>
  </si>
  <si>
    <t>MacDonald</t>
  </si>
  <si>
    <t>Reesor</t>
  </si>
  <si>
    <t>Wayne</t>
  </si>
  <si>
    <t>Gingerich</t>
  </si>
  <si>
    <t>Kappes</t>
  </si>
  <si>
    <t>Roger</t>
  </si>
  <si>
    <t>Vaillancourt</t>
  </si>
  <si>
    <t>Bill</t>
  </si>
  <si>
    <t>Donald</t>
  </si>
  <si>
    <t>Kevin</t>
  </si>
  <si>
    <t>Bechtel</t>
  </si>
  <si>
    <t>Guptill</t>
  </si>
  <si>
    <t>Simpson</t>
  </si>
  <si>
    <t>Kyle</t>
  </si>
  <si>
    <t>Richards</t>
  </si>
  <si>
    <t>Shirley</t>
  </si>
  <si>
    <t>Gloria</t>
  </si>
  <si>
    <t>Neil</t>
  </si>
  <si>
    <t>Ken</t>
  </si>
  <si>
    <t>Carter</t>
  </si>
  <si>
    <t>Scott</t>
  </si>
  <si>
    <t>Jody</t>
  </si>
  <si>
    <t>Good</t>
  </si>
  <si>
    <t>Roy</t>
  </si>
  <si>
    <t>Campbell</t>
  </si>
  <si>
    <t>Steve</t>
  </si>
  <si>
    <t>Murray</t>
  </si>
  <si>
    <t>Coulthard</t>
  </si>
  <si>
    <t>Reg</t>
  </si>
  <si>
    <t>Anderson</t>
  </si>
  <si>
    <t xml:space="preserve">John </t>
  </si>
  <si>
    <t>Matthew</t>
  </si>
  <si>
    <t>Penner</t>
  </si>
  <si>
    <t>Zac</t>
  </si>
  <si>
    <t>Jairo</t>
  </si>
  <si>
    <t>Munoz</t>
  </si>
  <si>
    <t>Sager</t>
  </si>
  <si>
    <t>Ezra</t>
  </si>
  <si>
    <t>Betty</t>
  </si>
  <si>
    <t>Waite</t>
  </si>
  <si>
    <t>Cathy</t>
  </si>
  <si>
    <t>Terry</t>
  </si>
  <si>
    <t>Jeremy</t>
  </si>
  <si>
    <t>Cole</t>
  </si>
  <si>
    <t>Bonnett</t>
  </si>
  <si>
    <t>Joan</t>
  </si>
  <si>
    <t>Bob</t>
  </si>
  <si>
    <t>Jacob</t>
  </si>
  <si>
    <t>Mark</t>
  </si>
  <si>
    <t>Nick</t>
  </si>
  <si>
    <t>Sarah</t>
  </si>
  <si>
    <t>Graham</t>
  </si>
  <si>
    <t>Abijah</t>
  </si>
  <si>
    <t>Jong</t>
  </si>
  <si>
    <t>Player</t>
  </si>
  <si>
    <t>Games</t>
  </si>
  <si>
    <t>Jairo Munoz</t>
  </si>
  <si>
    <t>Shirley Sager</t>
  </si>
  <si>
    <t>Betty Waite</t>
  </si>
  <si>
    <t>NCA POINTS</t>
  </si>
  <si>
    <t>Neil Cook</t>
  </si>
  <si>
    <t>Carol Cook</t>
  </si>
  <si>
    <t>Eric  Miltenburg</t>
  </si>
  <si>
    <t>Fred  Slater</t>
  </si>
  <si>
    <t>Louis  Gauthier</t>
  </si>
  <si>
    <t>Clare  Kuepfer</t>
  </si>
  <si>
    <t>Dale Henry</t>
  </si>
  <si>
    <t>A</t>
  </si>
  <si>
    <t>B</t>
  </si>
  <si>
    <t>Robert Bonnett</t>
  </si>
  <si>
    <t>Ab Leitch</t>
  </si>
  <si>
    <t>Rex Johnston</t>
  </si>
  <si>
    <t>Competitive Pool C</t>
  </si>
  <si>
    <t>Final</t>
  </si>
  <si>
    <t>(S)</t>
  </si>
  <si>
    <t>(D)</t>
  </si>
  <si>
    <t>ODCC</t>
  </si>
  <si>
    <t>NCA Final</t>
  </si>
  <si>
    <t>John Harvey</t>
  </si>
  <si>
    <t>Harvey</t>
  </si>
  <si>
    <t xml:space="preserve">Robert </t>
  </si>
  <si>
    <t>Chisholm</t>
  </si>
  <si>
    <t>Quin</t>
  </si>
  <si>
    <t>BC</t>
  </si>
  <si>
    <t xml:space="preserve">Linda </t>
  </si>
  <si>
    <t>Ralph</t>
  </si>
  <si>
    <t>Hargrave</t>
  </si>
  <si>
    <t>Timberlake</t>
  </si>
  <si>
    <t>Jake</t>
  </si>
  <si>
    <t>Ruggi</t>
  </si>
  <si>
    <t>Tiffany</t>
  </si>
  <si>
    <t>Dave</t>
  </si>
  <si>
    <t>Gloria Walsh</t>
  </si>
  <si>
    <t>Cathy Kuepfer</t>
  </si>
  <si>
    <t>Average 20s</t>
  </si>
  <si>
    <t>Reg Chisholm</t>
  </si>
  <si>
    <t>Wayne Scott</t>
  </si>
  <si>
    <t>Score</t>
  </si>
  <si>
    <t>20's</t>
  </si>
  <si>
    <t>Champion</t>
  </si>
  <si>
    <t>Runner-Up</t>
  </si>
  <si>
    <t>Robert</t>
  </si>
  <si>
    <t>Doug</t>
  </si>
  <si>
    <t>Wayne Gingerich</t>
  </si>
  <si>
    <t>Ralph Stephenson</t>
  </si>
  <si>
    <t>Joan Beierling</t>
  </si>
  <si>
    <t>Marg Hayter</t>
  </si>
  <si>
    <t>Cheryl Trewartha</t>
  </si>
  <si>
    <t>Competitive Singles</t>
  </si>
  <si>
    <t xml:space="preserve"> </t>
  </si>
  <si>
    <t>Ron Reesor</t>
  </si>
  <si>
    <t>John Lichty</t>
  </si>
  <si>
    <t>Peter Carter</t>
  </si>
  <si>
    <t>plus 2</t>
  </si>
  <si>
    <t>plus 1</t>
  </si>
  <si>
    <t>Bob Jones</t>
  </si>
  <si>
    <t>Turtle Island</t>
  </si>
  <si>
    <t>Ron Haymes</t>
  </si>
  <si>
    <t>* min 3 events</t>
  </si>
  <si>
    <t>Tuscarora</t>
  </si>
  <si>
    <t>Jordan</t>
  </si>
  <si>
    <t>Krista</t>
  </si>
  <si>
    <t>Brooks</t>
  </si>
  <si>
    <t>Jones</t>
  </si>
  <si>
    <t>Meijer</t>
  </si>
  <si>
    <t>Ewen</t>
  </si>
  <si>
    <t>MacPhail</t>
  </si>
  <si>
    <t>Lichty</t>
  </si>
  <si>
    <t>Douglas</t>
  </si>
  <si>
    <t>Neill</t>
  </si>
  <si>
    <t>Weeks</t>
  </si>
  <si>
    <t>Annie</t>
  </si>
  <si>
    <t>James</t>
  </si>
  <si>
    <t>Jonathan</t>
  </si>
  <si>
    <t>Fuerth</t>
  </si>
  <si>
    <t>Beverly</t>
  </si>
  <si>
    <t>Kruyk</t>
  </si>
  <si>
    <t>Kingston</t>
  </si>
  <si>
    <t>Printup</t>
  </si>
  <si>
    <t>Ewald</t>
  </si>
  <si>
    <t>Fulop</t>
  </si>
  <si>
    <t>Demian</t>
  </si>
  <si>
    <t>Partner</t>
  </si>
  <si>
    <t>Round 2 A Pool</t>
  </si>
  <si>
    <t>Round 3</t>
  </si>
  <si>
    <t>Final Rank</t>
  </si>
  <si>
    <t>Round 2 B Pool</t>
  </si>
  <si>
    <t>Number of Players</t>
  </si>
  <si>
    <t>If required</t>
  </si>
  <si>
    <t>Club</t>
  </si>
  <si>
    <t>Average Points</t>
  </si>
  <si>
    <t>QRCC</t>
  </si>
  <si>
    <t>St. Jacobs</t>
  </si>
  <si>
    <t>Ottawa</t>
  </si>
  <si>
    <t>Terry Kruyk</t>
  </si>
  <si>
    <t>Totals</t>
  </si>
  <si>
    <t>Ray Haymes</t>
  </si>
  <si>
    <t>Semi-Finals</t>
  </si>
  <si>
    <t>Tony Snyder</t>
  </si>
  <si>
    <t>Tom Johnston</t>
  </si>
  <si>
    <t>Paul Brubaker</t>
  </si>
  <si>
    <t>Fred Smith</t>
  </si>
  <si>
    <t>Conrad Sitter</t>
  </si>
  <si>
    <t>Dave White</t>
  </si>
  <si>
    <t>Steve Lefaive</t>
  </si>
  <si>
    <t>Alec Ostrem</t>
  </si>
  <si>
    <t>Pete Wiley</t>
  </si>
  <si>
    <t>Bill Heather</t>
  </si>
  <si>
    <t>a.m.-score</t>
  </si>
  <si>
    <t>a.m. -20's</t>
  </si>
  <si>
    <t>p.m.- score</t>
  </si>
  <si>
    <t>p.m.- 20's</t>
  </si>
  <si>
    <t>score</t>
  </si>
  <si>
    <t>best 2 of 3</t>
  </si>
  <si>
    <t>NCA SCORING</t>
  </si>
  <si>
    <t>Tie Break</t>
  </si>
  <si>
    <t>Jake Ruggi</t>
  </si>
  <si>
    <t>Nathan Jongsma</t>
  </si>
  <si>
    <t>Reuben Jong</t>
  </si>
  <si>
    <t>Abijah Jong</t>
  </si>
  <si>
    <t>Competitive Doubles</t>
  </si>
  <si>
    <t>Paul Brubacher</t>
  </si>
  <si>
    <t>Janet Diebel</t>
  </si>
  <si>
    <t>Rueben Jong</t>
  </si>
  <si>
    <t>Brian Henry</t>
  </si>
  <si>
    <t>Rick Baker</t>
  </si>
  <si>
    <t>Jo-Ann Carter</t>
  </si>
  <si>
    <t>Recreational Pool C</t>
  </si>
  <si>
    <t>Al Carter</t>
  </si>
  <si>
    <t>Gus Hohmann</t>
  </si>
  <si>
    <t>Peter Cunningham</t>
  </si>
  <si>
    <t>Karen Robinson</t>
  </si>
  <si>
    <t>Sylvia Brettrager</t>
  </si>
  <si>
    <t>Tiffany Henry</t>
  </si>
  <si>
    <t>Mary Hohmann</t>
  </si>
  <si>
    <t>Sharon Watson</t>
  </si>
  <si>
    <t>Caroline Baker</t>
  </si>
  <si>
    <t>Roger Vaillancourt</t>
  </si>
  <si>
    <t>Brian Simpson</t>
  </si>
  <si>
    <t>2014-15 NCA Tour Points Standings</t>
  </si>
  <si>
    <t>Jon</t>
  </si>
  <si>
    <t>Ab</t>
  </si>
  <si>
    <t>Jennifer</t>
  </si>
  <si>
    <t>Carstairs</t>
  </si>
  <si>
    <t>Wilfred</t>
  </si>
  <si>
    <t>Howie</t>
  </si>
  <si>
    <t>Dennis</t>
  </si>
  <si>
    <t>Ernest</t>
  </si>
  <si>
    <t>Darryl</t>
  </si>
  <si>
    <t>Andrew</t>
  </si>
  <si>
    <t>Whitfield</t>
  </si>
  <si>
    <t>Erwin</t>
  </si>
  <si>
    <t>Jo Ann</t>
  </si>
  <si>
    <t>Geris</t>
  </si>
  <si>
    <t>Elle</t>
  </si>
  <si>
    <t>Yantzi</t>
  </si>
  <si>
    <t>Westerhof</t>
  </si>
  <si>
    <t>Diesel</t>
  </si>
  <si>
    <t>Dwayne</t>
  </si>
  <si>
    <t>Lefaive</t>
  </si>
  <si>
    <t>Len</t>
  </si>
  <si>
    <t>Chard</t>
  </si>
  <si>
    <t>Erica</t>
  </si>
  <si>
    <t>Hartviksen</t>
  </si>
  <si>
    <t>Lobb</t>
  </si>
  <si>
    <t>Mike</t>
  </si>
  <si>
    <t>Bender</t>
  </si>
  <si>
    <t>Hogan</t>
  </si>
  <si>
    <t>Nicholson</t>
  </si>
  <si>
    <t>Leon</t>
  </si>
  <si>
    <t>Wease</t>
  </si>
  <si>
    <t>Flieger</t>
  </si>
  <si>
    <t>Grawcock</t>
  </si>
  <si>
    <t>Carol</t>
  </si>
  <si>
    <t>Lauren</t>
  </si>
  <si>
    <t>Parkes</t>
  </si>
  <si>
    <t>Bernie</t>
  </si>
  <si>
    <t>Range</t>
  </si>
  <si>
    <t>Trnka</t>
  </si>
  <si>
    <t>Kristen</t>
  </si>
  <si>
    <t>Weiler</t>
  </si>
  <si>
    <t>Chad</t>
  </si>
  <si>
    <t>Kelvin</t>
  </si>
  <si>
    <t>Morgan</t>
  </si>
  <si>
    <t>Brad</t>
  </si>
  <si>
    <t>Reid</t>
  </si>
  <si>
    <t>Klassan</t>
  </si>
  <si>
    <t>Leggett</t>
  </si>
  <si>
    <t>Mercedes</t>
  </si>
  <si>
    <t>Mason</t>
  </si>
  <si>
    <t>Arthur</t>
  </si>
  <si>
    <t>Giuliano</t>
  </si>
  <si>
    <t>Bauman</t>
  </si>
  <si>
    <t>Kathy</t>
  </si>
  <si>
    <t>Mauro</t>
  </si>
  <si>
    <t>Coutinho</t>
  </si>
  <si>
    <t>Bradon</t>
  </si>
  <si>
    <t>Van Andel</t>
  </si>
  <si>
    <t>Nilo</t>
  </si>
  <si>
    <t>Behak</t>
  </si>
  <si>
    <t>Julian</t>
  </si>
  <si>
    <t>di Paola</t>
  </si>
  <si>
    <t>Makeda</t>
  </si>
  <si>
    <t>Jahijerah</t>
  </si>
  <si>
    <t>Cameron Heights</t>
  </si>
  <si>
    <t>WCC 2014 ADULT DOUBLES</t>
  </si>
  <si>
    <t>Rob Mader Jr.</t>
  </si>
  <si>
    <t>Jeremy Howie</t>
  </si>
  <si>
    <t>Wilfred Smith</t>
  </si>
  <si>
    <t>Lawson Lea</t>
  </si>
  <si>
    <t>Wifed Smith</t>
  </si>
  <si>
    <t>Bob Mader</t>
  </si>
  <si>
    <t>Richard Mader</t>
  </si>
  <si>
    <t>Kevin Bechtel</t>
  </si>
  <si>
    <t>Ray Kappes</t>
  </si>
  <si>
    <t>Ewen MacPhail</t>
  </si>
  <si>
    <t>Annie MacPhail</t>
  </si>
  <si>
    <t>Kyle Vaillancourt</t>
  </si>
  <si>
    <t>Jennifer Carstairs</t>
  </si>
  <si>
    <t>Robert Weeks</t>
  </si>
  <si>
    <t>Douglas Neill</t>
  </si>
  <si>
    <t>Kevin Brooks</t>
  </si>
  <si>
    <t>Dave Meijer</t>
  </si>
  <si>
    <t>Dennis Ernest</t>
  </si>
  <si>
    <t>David Younker</t>
  </si>
  <si>
    <t>Darryl MacDonald</t>
  </si>
  <si>
    <t>Murray Coulthard</t>
  </si>
  <si>
    <t>Donald Coulthard</t>
  </si>
  <si>
    <t>Doug Howard</t>
  </si>
  <si>
    <t>Graham Howard</t>
  </si>
  <si>
    <t>Scott Lobb</t>
  </si>
  <si>
    <t>Mike Bender</t>
  </si>
  <si>
    <t>Jonathon Fuerth</t>
  </si>
  <si>
    <t>Paul Fuerth</t>
  </si>
  <si>
    <t>Nick Penner</t>
  </si>
  <si>
    <t>Zac Anderson</t>
  </si>
  <si>
    <t>WCC 2014 ADULT SINGLES</t>
  </si>
  <si>
    <t>Ezra Yantzi</t>
  </si>
  <si>
    <t>Mark Ewald</t>
  </si>
  <si>
    <t>Beverly Vaillancourt</t>
  </si>
  <si>
    <t>Demian Johnston</t>
  </si>
  <si>
    <t>Leon Wease</t>
  </si>
  <si>
    <t>Nick Grawcock</t>
  </si>
  <si>
    <t>Lauren Parkes</t>
  </si>
  <si>
    <t>Joe Fulop</t>
  </si>
  <si>
    <t>Kristen Vaillancourt</t>
  </si>
  <si>
    <t>Chad Cole</t>
  </si>
  <si>
    <t>Tony Parkes</t>
  </si>
  <si>
    <t>Matt Timberlake</t>
  </si>
  <si>
    <t>Kelvin Ewald</t>
  </si>
  <si>
    <t>Morgan Johnston</t>
  </si>
  <si>
    <t>Brad Reid</t>
  </si>
  <si>
    <t>2014 Belleville Crokinole Tournament</t>
  </si>
  <si>
    <t>Group</t>
  </si>
  <si>
    <t>20 s</t>
  </si>
  <si>
    <t>Division</t>
  </si>
  <si>
    <t>Len Chard</t>
  </si>
  <si>
    <t>Jason Hogan</t>
  </si>
  <si>
    <t>Peterborough</t>
  </si>
  <si>
    <t>Kevin Flieger</t>
  </si>
  <si>
    <t>C</t>
  </si>
  <si>
    <t>Cathy  Kuepfer</t>
  </si>
  <si>
    <t>Jennifer Scott</t>
  </si>
  <si>
    <t>Bob Leggett</t>
  </si>
  <si>
    <t>NY</t>
  </si>
  <si>
    <t>Erwin Printup</t>
  </si>
  <si>
    <t>Peter Klaassen</t>
  </si>
  <si>
    <t>Division A</t>
  </si>
  <si>
    <t>Division B</t>
  </si>
  <si>
    <t>Division C</t>
  </si>
  <si>
    <t>Semi-Finalist</t>
  </si>
  <si>
    <t>2014 Ontario Doubles Crokinole Championships</t>
  </si>
  <si>
    <t>Recreational Playoffs</t>
  </si>
  <si>
    <t>Murray Perdue</t>
  </si>
  <si>
    <t>Bill Stephenson</t>
  </si>
  <si>
    <t>Erica Hartviksen</t>
  </si>
  <si>
    <t>Joukje Steenbeek</t>
  </si>
  <si>
    <t xml:space="preserve">          Scenic City Tournament</t>
  </si>
  <si>
    <t>NCA</t>
  </si>
  <si>
    <t>36+2</t>
  </si>
  <si>
    <t>35+1</t>
  </si>
  <si>
    <t>27+2</t>
  </si>
  <si>
    <t>Bev Vaillancourt</t>
  </si>
  <si>
    <t>26+1</t>
  </si>
  <si>
    <t>Bernie Range</t>
  </si>
  <si>
    <r>
      <t>Irwin Printup     (</t>
    </r>
    <r>
      <rPr>
        <i/>
        <sz val="10"/>
        <rFont val="Arial"/>
        <family val="2"/>
      </rPr>
      <t>Moochie</t>
    </r>
    <r>
      <rPr>
        <sz val="12"/>
        <rFont val="Arial"/>
      </rPr>
      <t>)</t>
    </r>
  </si>
  <si>
    <t>Irwin Printup</t>
  </si>
  <si>
    <t xml:space="preserve"> Semi final</t>
  </si>
  <si>
    <t>Competitive  A</t>
  </si>
  <si>
    <t xml:space="preserve"> 20's</t>
  </si>
  <si>
    <t>win</t>
  </si>
  <si>
    <t>Tie</t>
  </si>
  <si>
    <t>Loss</t>
  </si>
  <si>
    <r>
      <rPr>
        <i/>
        <sz val="12"/>
        <rFont val="Arial"/>
        <family val="2"/>
      </rPr>
      <t>4</t>
    </r>
    <r>
      <rPr>
        <i/>
        <sz val="10"/>
        <rFont val="Arial"/>
        <family val="2"/>
      </rPr>
      <t xml:space="preserve"> points</t>
    </r>
  </si>
  <si>
    <r>
      <t xml:space="preserve">2 </t>
    </r>
    <r>
      <rPr>
        <i/>
        <sz val="10"/>
        <rFont val="Arial"/>
        <family val="2"/>
      </rPr>
      <t>points</t>
    </r>
  </si>
  <si>
    <t>*note: head to head tie breaker used</t>
  </si>
  <si>
    <t xml:space="preserve">   Semi final</t>
  </si>
  <si>
    <t>Competitive  B</t>
  </si>
  <si>
    <r>
      <t xml:space="preserve">4  </t>
    </r>
    <r>
      <rPr>
        <sz val="10"/>
        <rFont val="Arial"/>
      </rPr>
      <t>points</t>
    </r>
  </si>
  <si>
    <r>
      <rPr>
        <sz val="12"/>
        <rFont val="Arial"/>
      </rPr>
      <t xml:space="preserve">0 </t>
    </r>
    <r>
      <rPr>
        <sz val="10"/>
        <rFont val="Arial"/>
      </rPr>
      <t xml:space="preserve"> </t>
    </r>
    <r>
      <rPr>
        <i/>
        <sz val="10"/>
        <rFont val="Arial"/>
        <family val="2"/>
      </rPr>
      <t>points</t>
    </r>
  </si>
  <si>
    <t>Pool C</t>
  </si>
  <si>
    <t>Competitive  C</t>
  </si>
  <si>
    <r>
      <t>3</t>
    </r>
    <r>
      <rPr>
        <i/>
        <sz val="10"/>
        <rFont val="Arial"/>
        <family val="2"/>
      </rPr>
      <t xml:space="preserve"> points</t>
    </r>
  </si>
  <si>
    <r>
      <t xml:space="preserve">3 </t>
    </r>
    <r>
      <rPr>
        <i/>
        <sz val="10"/>
        <rFont val="Arial"/>
        <family val="2"/>
      </rPr>
      <t>points</t>
    </r>
  </si>
  <si>
    <t>Tie Breaker:</t>
  </si>
  <si>
    <t>Kyle Vailiancourt</t>
  </si>
  <si>
    <t>2015 Golden Horseshoe</t>
  </si>
  <si>
    <t>A Pool</t>
  </si>
  <si>
    <t>B Pool</t>
  </si>
  <si>
    <t>C Pool</t>
  </si>
  <si>
    <t>D Pool</t>
  </si>
  <si>
    <t>Pts</t>
  </si>
  <si>
    <t>Bill Geris</t>
  </si>
  <si>
    <t>John Trnka</t>
  </si>
  <si>
    <t>Jo Ann Carter</t>
  </si>
  <si>
    <t>Mark Weiler</t>
  </si>
  <si>
    <t>Arthur Giuliano</t>
  </si>
  <si>
    <t>Jacob Westerhof</t>
  </si>
  <si>
    <t>Braden Van Andal</t>
  </si>
  <si>
    <t>Mercedes Miltenburg</t>
  </si>
  <si>
    <t>David Murray</t>
  </si>
  <si>
    <t>Ken Bauman</t>
  </si>
  <si>
    <t>James Nicholson</t>
  </si>
  <si>
    <t>Kathy Geris</t>
  </si>
  <si>
    <t>Nilo Behak</t>
  </si>
  <si>
    <t>Brian Miltenburg</t>
  </si>
  <si>
    <t>Mauro Coutinho</t>
  </si>
  <si>
    <t>Julian di Paola</t>
  </si>
  <si>
    <t>Makeda Jong</t>
  </si>
  <si>
    <t>Andrew Whitfield</t>
  </si>
  <si>
    <t>Sarah Mason</t>
  </si>
  <si>
    <t>Jahjireh Jong</t>
  </si>
  <si>
    <t>&gt;&gt;</t>
  </si>
  <si>
    <t>W</t>
  </si>
  <si>
    <t>Brian Miltenberg</t>
  </si>
  <si>
    <t>Jo Ann Cater</t>
  </si>
  <si>
    <t>Braden Van Andel</t>
  </si>
  <si>
    <t>Mercedes Miltenberg</t>
  </si>
  <si>
    <t>Jahijireh Jong</t>
  </si>
  <si>
    <t>Quin Erzinger</t>
  </si>
  <si>
    <t>Linda  Irvine</t>
  </si>
  <si>
    <t>Ralph Hargrave</t>
  </si>
  <si>
    <t>Adrian Conradi</t>
  </si>
  <si>
    <t>Jody Good</t>
  </si>
  <si>
    <t>Jordan Ripley</t>
  </si>
  <si>
    <t>Ed Ripley</t>
  </si>
  <si>
    <t>Michael  Hughes</t>
  </si>
  <si>
    <t>Krista Hargrave</t>
  </si>
  <si>
    <t>Richard Guptill</t>
  </si>
  <si>
    <t>Wayne Ripley</t>
  </si>
  <si>
    <t>Ed Erzinger</t>
  </si>
  <si>
    <t>Ralph Hargrave/Adrian Conradi</t>
  </si>
  <si>
    <t>Quin Erzinger/Linda  Irvine</t>
  </si>
  <si>
    <t>Jody Good/Elle Good</t>
  </si>
  <si>
    <t>Jordan Ripley/Ed Ripley</t>
  </si>
  <si>
    <t>Michael  Hughes/Diesel Hughes</t>
  </si>
  <si>
    <t>Krista Hargrave/Richard Guptill</t>
  </si>
  <si>
    <t>Round 1 (am)</t>
  </si>
  <si>
    <t>Dwayne Campbell</t>
  </si>
  <si>
    <t>Joe Richards</t>
  </si>
  <si>
    <t>Ian Morton</t>
  </si>
  <si>
    <t>Christina Campbell</t>
  </si>
  <si>
    <t>Francais Zettler</t>
  </si>
  <si>
    <t>Paul Trnka</t>
  </si>
  <si>
    <t>Dave Geris</t>
  </si>
  <si>
    <t>Len Zettler</t>
  </si>
  <si>
    <t>June Cruthers</t>
  </si>
  <si>
    <t>Moochie Printup</t>
  </si>
  <si>
    <t>Matt Richards</t>
  </si>
  <si>
    <t>Kayla Richards</t>
  </si>
  <si>
    <t>Round 2 (pm)</t>
  </si>
  <si>
    <t>Ryan Henry</t>
  </si>
  <si>
    <t>Janet Deibel</t>
  </si>
  <si>
    <t xml:space="preserve">Mary Hohmann </t>
  </si>
  <si>
    <t>Francis Zettler</t>
  </si>
  <si>
    <t>2015 Ontario Singles Crokinole Championship</t>
  </si>
  <si>
    <t>Beverley Vaillancourt</t>
  </si>
  <si>
    <t>Abijah Jongsma</t>
  </si>
  <si>
    <t>Rueben Jongsma</t>
  </si>
  <si>
    <t>41+2</t>
  </si>
  <si>
    <t>40+1</t>
  </si>
  <si>
    <t>33+2</t>
  </si>
  <si>
    <t>33+1</t>
  </si>
  <si>
    <t>Playoffs</t>
  </si>
  <si>
    <t>Semifinals</t>
  </si>
  <si>
    <t>Justin Slater def. Tom Johnston</t>
  </si>
  <si>
    <t>Brian Simpson def. Rueben Jongsma</t>
  </si>
  <si>
    <t>Roger Vaillancourt def. Howard Martin</t>
  </si>
  <si>
    <t>4-6, 6-4, 6-0</t>
  </si>
  <si>
    <t>6-2, 5-3</t>
  </si>
  <si>
    <t>6-4, 6-2</t>
  </si>
  <si>
    <t>Ray Beierling def. Ab Leitch</t>
  </si>
  <si>
    <t>5-3, 6-2</t>
  </si>
  <si>
    <t>Justin Slater def. Ray Beierling</t>
  </si>
  <si>
    <t>6-0, 0-6, 5-1</t>
  </si>
  <si>
    <t>BC Open Crokinole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</si>
</sst>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</font>
    <font>
      <sz val="10"/>
      <name val="Arial"/>
    </font>
    <font>
      <sz val="20"/>
      <name val="Arial"/>
    </font>
    <font>
      <sz val="14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4"/>
      <color indexed="10"/>
      <name val="Arial"/>
    </font>
    <font>
      <sz val="14"/>
      <name val="Comic Sans MS"/>
      <family val="4"/>
    </font>
    <font>
      <sz val="36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color theme="1"/>
      <name val="Calibri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i/>
      <sz val="12"/>
      <name val="Arial"/>
      <family val="2"/>
    </font>
    <font>
      <b/>
      <u/>
      <sz val="12"/>
      <color theme="1"/>
      <name val="Calibri"/>
      <family val="2"/>
      <scheme val="minor"/>
    </font>
    <font>
      <sz val="16"/>
      <name val="Arial"/>
      <family val="2"/>
    </font>
    <font>
      <sz val="14"/>
      <color theme="1"/>
      <name val="Arial"/>
      <family val="2"/>
    </font>
    <font>
      <sz val="14"/>
      <color rgb="FF222222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6"/>
      <color rgb="FFFF0000"/>
      <name val="Arial"/>
      <family val="2"/>
    </font>
    <font>
      <i/>
      <sz val="10"/>
      <name val="Arial"/>
      <family val="2"/>
    </font>
    <font>
      <i/>
      <sz val="12"/>
      <color rgb="FFFF0000"/>
      <name val="Arial"/>
      <family val="2"/>
    </font>
    <font>
      <sz val="14"/>
      <name val="Calibri (Body)"/>
    </font>
    <font>
      <u/>
      <sz val="12"/>
      <color theme="1"/>
      <name val="Calibri"/>
      <scheme val="minor"/>
    </font>
    <font>
      <sz val="12"/>
      <name val="Calibri"/>
    </font>
    <font>
      <sz val="12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0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4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7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5" fillId="0" borderId="0" xfId="0" applyFont="1" applyFill="1"/>
    <xf numFmtId="0" fontId="3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2" fillId="0" borderId="0" xfId="0" applyFont="1" applyFill="1" applyBorder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19" fillId="0" borderId="0" xfId="0" applyFont="1"/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5" fillId="0" borderId="0" xfId="0" applyFont="1"/>
    <xf numFmtId="0" fontId="2" fillId="0" borderId="12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23" fillId="0" borderId="0" xfId="0" applyFont="1"/>
    <xf numFmtId="0" fontId="0" fillId="0" borderId="66" xfId="0" applyBorder="1"/>
    <xf numFmtId="0" fontId="0" fillId="0" borderId="67" xfId="0" applyBorder="1" applyAlignment="1">
      <alignment horizontal="center"/>
    </xf>
    <xf numFmtId="0" fontId="0" fillId="0" borderId="67" xfId="0" applyBorder="1"/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2" fontId="0" fillId="3" borderId="18" xfId="0" applyNumberFormat="1" applyFill="1" applyBorder="1" applyAlignment="1">
      <alignment horizontal="center" vertical="center"/>
    </xf>
    <xf numFmtId="2" fontId="0" fillId="3" borderId="23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73" xfId="0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2" fontId="0" fillId="3" borderId="33" xfId="0" applyNumberFormat="1" applyFill="1" applyBorder="1" applyAlignment="1">
      <alignment horizontal="center" vertical="center"/>
    </xf>
    <xf numFmtId="2" fontId="0" fillId="3" borderId="34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2" fillId="0" borderId="0" xfId="0" applyFont="1"/>
    <xf numFmtId="0" fontId="13" fillId="0" borderId="0" xfId="0" applyFont="1" applyAlignment="1">
      <alignment horizontal="center"/>
    </xf>
    <xf numFmtId="0" fontId="25" fillId="0" borderId="30" xfId="0" applyFont="1" applyBorder="1"/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7" fillId="0" borderId="0" xfId="0" applyFont="1" applyBorder="1"/>
    <xf numFmtId="0" fontId="2" fillId="0" borderId="81" xfId="0" applyFont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25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31" xfId="0" applyFont="1" applyFill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2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1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0" fontId="15" fillId="0" borderId="0" xfId="0" applyFont="1" applyBorder="1"/>
    <xf numFmtId="0" fontId="29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24" fillId="0" borderId="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39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4" xfId="8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164" fontId="5" fillId="0" borderId="5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164" fontId="5" fillId="0" borderId="57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44" xfId="8" applyFont="1" applyFill="1" applyBorder="1" applyAlignment="1">
      <alignment horizontal="center" vertical="center" wrapText="1"/>
    </xf>
    <xf numFmtId="0" fontId="5" fillId="0" borderId="42" xfId="8" applyFont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/>
    </xf>
    <xf numFmtId="0" fontId="5" fillId="0" borderId="42" xfId="7" applyFont="1" applyFill="1" applyBorder="1" applyAlignment="1">
      <alignment horizontal="center" vertical="center"/>
    </xf>
    <xf numFmtId="0" fontId="5" fillId="0" borderId="42" xfId="7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44" xfId="8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42" xfId="8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164" fontId="5" fillId="0" borderId="59" xfId="0" applyNumberFormat="1" applyFont="1" applyBorder="1" applyAlignment="1">
      <alignment horizontal="center" vertical="center" wrapText="1"/>
    </xf>
    <xf numFmtId="0" fontId="5" fillId="0" borderId="0" xfId="8" applyFont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0" xfId="7" applyNumberFormat="1" applyFont="1" applyFill="1" applyBorder="1" applyAlignment="1">
      <alignment horizontal="center" vertical="center"/>
    </xf>
    <xf numFmtId="0" fontId="5" fillId="0" borderId="0" xfId="8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31" xfId="0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5" xfId="0" applyFont="1" applyFill="1" applyBorder="1"/>
    <xf numFmtId="0" fontId="17" fillId="0" borderId="35" xfId="0" applyFont="1" applyBorder="1"/>
    <xf numFmtId="0" fontId="17" fillId="0" borderId="35" xfId="0" applyFont="1" applyBorder="1" applyAlignment="1">
      <alignment horizontal="center" wrapText="1"/>
    </xf>
    <xf numFmtId="0" fontId="0" fillId="6" borderId="0" xfId="0" applyFill="1" applyAlignment="1">
      <alignment horizontal="center"/>
    </xf>
    <xf numFmtId="0" fontId="17" fillId="6" borderId="0" xfId="0" applyFont="1" applyFill="1"/>
    <xf numFmtId="0" fontId="0" fillId="6" borderId="0" xfId="0" applyFill="1"/>
    <xf numFmtId="0" fontId="17" fillId="6" borderId="0" xfId="0" applyFont="1" applyFill="1" applyAlignment="1">
      <alignment horizontal="center"/>
    </xf>
    <xf numFmtId="164" fontId="17" fillId="6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0" fillId="6" borderId="84" xfId="0" applyFill="1" applyBorder="1" applyAlignment="1">
      <alignment horizontal="center"/>
    </xf>
    <xf numFmtId="0" fontId="17" fillId="6" borderId="84" xfId="0" applyFont="1" applyFill="1" applyBorder="1"/>
    <xf numFmtId="0" fontId="0" fillId="6" borderId="84" xfId="0" applyFill="1" applyBorder="1"/>
    <xf numFmtId="0" fontId="17" fillId="6" borderId="84" xfId="0" applyFont="1" applyFill="1" applyBorder="1" applyAlignment="1">
      <alignment horizontal="center"/>
    </xf>
    <xf numFmtId="164" fontId="17" fillId="6" borderId="84" xfId="0" applyNumberFormat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7" fillId="7" borderId="0" xfId="0" applyFont="1" applyFill="1"/>
    <xf numFmtId="0" fontId="0" fillId="7" borderId="0" xfId="0" applyFill="1"/>
    <xf numFmtId="0" fontId="17" fillId="7" borderId="0" xfId="0" applyFont="1" applyFill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3" fillId="7" borderId="84" xfId="0" applyFont="1" applyFill="1" applyBorder="1" applyAlignment="1">
      <alignment horizontal="center"/>
    </xf>
    <xf numFmtId="0" fontId="17" fillId="7" borderId="84" xfId="0" applyFont="1" applyFill="1" applyBorder="1"/>
    <xf numFmtId="0" fontId="3" fillId="7" borderId="84" xfId="0" applyFont="1" applyFill="1" applyBorder="1"/>
    <xf numFmtId="0" fontId="17" fillId="7" borderId="84" xfId="0" applyFont="1" applyFill="1" applyBorder="1" applyAlignment="1">
      <alignment horizontal="center"/>
    </xf>
    <xf numFmtId="0" fontId="0" fillId="7" borderId="84" xfId="0" applyFill="1" applyBorder="1" applyAlignment="1">
      <alignment horizontal="center"/>
    </xf>
    <xf numFmtId="164" fontId="17" fillId="7" borderId="84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7" fillId="5" borderId="0" xfId="0" applyFont="1" applyFill="1"/>
    <xf numFmtId="0" fontId="0" fillId="5" borderId="0" xfId="0" applyFill="1"/>
    <xf numFmtId="0" fontId="17" fillId="5" borderId="0" xfId="0" applyFont="1" applyFill="1" applyAlignment="1">
      <alignment horizontal="center"/>
    </xf>
    <xf numFmtId="164" fontId="17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2" fontId="0" fillId="3" borderId="83" xfId="0" applyNumberFormat="1" applyFill="1" applyBorder="1" applyAlignment="1">
      <alignment horizontal="center" vertical="center"/>
    </xf>
    <xf numFmtId="0" fontId="0" fillId="0" borderId="67" xfId="0" applyBorder="1" applyAlignment="1"/>
    <xf numFmtId="2" fontId="0" fillId="3" borderId="21" xfId="0" applyNumberForma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 wrapText="1"/>
    </xf>
    <xf numFmtId="2" fontId="0" fillId="3" borderId="25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0" fontId="0" fillId="8" borderId="12" xfId="0" applyFill="1" applyBorder="1" applyAlignment="1">
      <alignment vertical="center"/>
    </xf>
    <xf numFmtId="0" fontId="0" fillId="8" borderId="12" xfId="0" applyFill="1" applyBorder="1" applyAlignment="1">
      <alignment horizontal="center" vertical="center"/>
    </xf>
    <xf numFmtId="2" fontId="0" fillId="8" borderId="12" xfId="0" applyNumberFormat="1" applyFill="1" applyBorder="1" applyAlignment="1">
      <alignment horizontal="center" vertical="center"/>
    </xf>
    <xf numFmtId="2" fontId="0" fillId="8" borderId="24" xfId="0" applyNumberFormat="1" applyFill="1" applyBorder="1" applyAlignment="1">
      <alignment horizontal="center" vertical="center"/>
    </xf>
    <xf numFmtId="0" fontId="0" fillId="8" borderId="25" xfId="0" applyFill="1" applyBorder="1"/>
    <xf numFmtId="2" fontId="0" fillId="3" borderId="26" xfId="0" applyNumberFormat="1" applyFill="1" applyBorder="1" applyAlignment="1">
      <alignment horizontal="center" vertical="center"/>
    </xf>
    <xf numFmtId="0" fontId="0" fillId="8" borderId="27" xfId="0" applyFill="1" applyBorder="1" applyAlignment="1">
      <alignment horizontal="center"/>
    </xf>
    <xf numFmtId="0" fontId="0" fillId="8" borderId="27" xfId="0" applyFill="1" applyBorder="1" applyAlignment="1">
      <alignment vertical="center"/>
    </xf>
    <xf numFmtId="0" fontId="0" fillId="8" borderId="27" xfId="0" applyFill="1" applyBorder="1" applyAlignment="1">
      <alignment horizontal="center" vertical="center"/>
    </xf>
    <xf numFmtId="2" fontId="0" fillId="8" borderId="27" xfId="0" applyNumberFormat="1" applyFill="1" applyBorder="1" applyAlignment="1">
      <alignment horizontal="center" vertical="center"/>
    </xf>
    <xf numFmtId="2" fontId="0" fillId="8" borderId="28" xfId="0" applyNumberFormat="1" applyFill="1" applyBorder="1" applyAlignment="1">
      <alignment horizontal="center" vertical="center"/>
    </xf>
    <xf numFmtId="0" fontId="0" fillId="8" borderId="26" xfId="0" applyFill="1" applyBorder="1"/>
    <xf numFmtId="0" fontId="0" fillId="2" borderId="21" xfId="0" applyFill="1" applyBorder="1"/>
    <xf numFmtId="0" fontId="0" fillId="2" borderId="20" xfId="0" applyFill="1" applyBorder="1" applyAlignment="1">
      <alignment horizontal="center"/>
    </xf>
    <xf numFmtId="2" fontId="0" fillId="3" borderId="20" xfId="0" applyNumberForma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25" xfId="0" applyFont="1" applyFill="1" applyBorder="1"/>
    <xf numFmtId="2" fontId="0" fillId="3" borderId="12" xfId="0" applyNumberForma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2" borderId="25" xfId="0" applyFill="1" applyBorder="1"/>
    <xf numFmtId="0" fontId="0" fillId="0" borderId="0" xfId="0" applyAlignment="1"/>
    <xf numFmtId="0" fontId="16" fillId="9" borderId="70" xfId="0" applyFont="1" applyFill="1" applyBorder="1" applyAlignment="1">
      <alignment horizontal="center"/>
    </xf>
    <xf numFmtId="0" fontId="16" fillId="9" borderId="71" xfId="0" applyFont="1" applyFill="1" applyBorder="1" applyAlignment="1">
      <alignment horizontal="center"/>
    </xf>
    <xf numFmtId="0" fontId="16" fillId="9" borderId="72" xfId="0" applyFont="1" applyFill="1" applyBorder="1" applyAlignment="1">
      <alignment horizontal="center"/>
    </xf>
    <xf numFmtId="0" fontId="17" fillId="9" borderId="37" xfId="0" applyFont="1" applyFill="1" applyBorder="1" applyAlignment="1">
      <alignment horizontal="center"/>
    </xf>
    <xf numFmtId="0" fontId="0" fillId="0" borderId="13" xfId="0" applyBorder="1"/>
    <xf numFmtId="0" fontId="3" fillId="0" borderId="13" xfId="0" applyFont="1" applyBorder="1"/>
    <xf numFmtId="0" fontId="3" fillId="0" borderId="23" xfId="0" applyFont="1" applyBorder="1"/>
    <xf numFmtId="0" fontId="17" fillId="9" borderId="25" xfId="0" applyFont="1" applyFill="1" applyBorder="1" applyAlignment="1">
      <alignment horizontal="center"/>
    </xf>
    <xf numFmtId="0" fontId="0" fillId="0" borderId="12" xfId="0" applyBorder="1"/>
    <xf numFmtId="0" fontId="0" fillId="0" borderId="24" xfId="0" applyBorder="1"/>
    <xf numFmtId="0" fontId="3" fillId="0" borderId="12" xfId="0" applyFont="1" applyBorder="1"/>
    <xf numFmtId="0" fontId="3" fillId="0" borderId="24" xfId="0" applyFont="1" applyBorder="1"/>
    <xf numFmtId="0" fontId="17" fillId="9" borderId="26" xfId="0" applyFont="1" applyFill="1" applyBorder="1" applyAlignment="1">
      <alignment horizontal="center"/>
    </xf>
    <xf numFmtId="0" fontId="3" fillId="0" borderId="27" xfId="0" applyFont="1" applyBorder="1"/>
    <xf numFmtId="0" fontId="0" fillId="0" borderId="27" xfId="0" applyBorder="1"/>
    <xf numFmtId="0" fontId="3" fillId="0" borderId="28" xfId="0" applyFont="1" applyBorder="1"/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Fill="1" applyBorder="1"/>
    <xf numFmtId="0" fontId="0" fillId="0" borderId="15" xfId="0" applyFill="1" applyBorder="1"/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Fill="1" applyBorder="1"/>
    <xf numFmtId="0" fontId="0" fillId="0" borderId="7" xfId="0" applyFill="1" applyBorder="1"/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4" fillId="0" borderId="96" xfId="0" applyFont="1" applyBorder="1" applyAlignment="1">
      <alignment horizont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5" fillId="0" borderId="8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10" borderId="25" xfId="0" applyFont="1" applyFill="1" applyBorder="1"/>
    <xf numFmtId="0" fontId="2" fillId="10" borderId="1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25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10" borderId="97" xfId="0" applyFont="1" applyFill="1" applyBorder="1"/>
    <xf numFmtId="0" fontId="2" fillId="10" borderId="98" xfId="0" applyFont="1" applyFill="1" applyBorder="1"/>
    <xf numFmtId="0" fontId="2" fillId="11" borderId="97" xfId="0" applyFont="1" applyFill="1" applyBorder="1" applyAlignment="1">
      <alignment horizontal="left"/>
    </xf>
    <xf numFmtId="0" fontId="2" fillId="11" borderId="12" xfId="0" applyFont="1" applyFill="1" applyBorder="1" applyAlignment="1">
      <alignment horizontal="center"/>
    </xf>
    <xf numFmtId="0" fontId="2" fillId="11" borderId="24" xfId="0" applyFont="1" applyFill="1" applyBorder="1" applyAlignment="1">
      <alignment horizontal="center"/>
    </xf>
    <xf numFmtId="0" fontId="2" fillId="11" borderId="97" xfId="0" applyFont="1" applyFill="1" applyBorder="1"/>
    <xf numFmtId="0" fontId="2" fillId="11" borderId="97" xfId="0" applyFont="1" applyFill="1" applyBorder="1" applyAlignment="1"/>
    <xf numFmtId="0" fontId="2" fillId="4" borderId="97" xfId="0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97" xfId="0" applyFont="1" applyFill="1" applyBorder="1" applyAlignment="1">
      <alignment horizontal="left"/>
    </xf>
    <xf numFmtId="0" fontId="2" fillId="4" borderId="25" xfId="0" applyFont="1" applyFill="1" applyBorder="1"/>
    <xf numFmtId="0" fontId="2" fillId="0" borderId="26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0" fontId="35" fillId="0" borderId="77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0" borderId="79" xfId="0" applyFont="1" applyFill="1" applyBorder="1"/>
    <xf numFmtId="0" fontId="2" fillId="0" borderId="80" xfId="0" applyFont="1" applyFill="1" applyBorder="1" applyAlignment="1">
      <alignment horizontal="center"/>
    </xf>
    <xf numFmtId="0" fontId="2" fillId="0" borderId="8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" fillId="0" borderId="97" xfId="0" applyFont="1" applyFill="1" applyBorder="1"/>
    <xf numFmtId="0" fontId="2" fillId="0" borderId="99" xfId="0" applyFont="1" applyBorder="1"/>
    <xf numFmtId="0" fontId="2" fillId="0" borderId="99" xfId="0" applyFont="1" applyBorder="1" applyAlignment="1">
      <alignment horizontal="center"/>
    </xf>
    <xf numFmtId="0" fontId="27" fillId="0" borderId="0" xfId="0" applyFont="1" applyFill="1" applyBorder="1"/>
    <xf numFmtId="0" fontId="2" fillId="0" borderId="98" xfId="0" applyFont="1" applyFill="1" applyBorder="1"/>
    <xf numFmtId="0" fontId="36" fillId="0" borderId="0" xfId="0" applyFont="1" applyBorder="1"/>
    <xf numFmtId="0" fontId="0" fillId="0" borderId="0" xfId="0" applyAlignment="1">
      <alignment horizontal="right"/>
    </xf>
    <xf numFmtId="0" fontId="2" fillId="11" borderId="97" xfId="0" applyFont="1" applyFill="1" applyBorder="1" applyAlignment="1">
      <alignment horizontal="center"/>
    </xf>
    <xf numFmtId="0" fontId="2" fillId="0" borderId="77" xfId="0" applyFont="1" applyBorder="1" applyAlignment="1">
      <alignment horizontal="left"/>
    </xf>
    <xf numFmtId="0" fontId="3" fillId="0" borderId="78" xfId="0" applyFont="1" applyBorder="1" applyAlignment="1">
      <alignment horizontal="left"/>
    </xf>
    <xf numFmtId="0" fontId="2" fillId="0" borderId="97" xfId="0" applyFont="1" applyFill="1" applyBorder="1" applyAlignment="1"/>
    <xf numFmtId="0" fontId="2" fillId="0" borderId="99" xfId="0" applyFont="1" applyFill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2" fillId="0" borderId="97" xfId="0" applyFont="1" applyFill="1" applyBorder="1" applyAlignment="1">
      <alignment horizontal="left"/>
    </xf>
    <xf numFmtId="0" fontId="2" fillId="0" borderId="99" xfId="0" applyFont="1" applyFill="1" applyBorder="1"/>
    <xf numFmtId="0" fontId="2" fillId="4" borderId="97" xfId="0" applyFont="1" applyFill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2" fillId="4" borderId="62" xfId="0" applyFont="1" applyFill="1" applyBorder="1" applyAlignment="1">
      <alignment horizontal="center"/>
    </xf>
    <xf numFmtId="0" fontId="32" fillId="0" borderId="64" xfId="0" applyFont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3" xfId="0" applyFont="1" applyBorder="1"/>
    <xf numFmtId="0" fontId="19" fillId="0" borderId="3" xfId="0" applyFont="1" applyBorder="1" applyAlignment="1">
      <alignment horizontal="center"/>
    </xf>
    <xf numFmtId="0" fontId="19" fillId="0" borderId="37" xfId="0" applyFont="1" applyBorder="1"/>
    <xf numFmtId="0" fontId="19" fillId="0" borderId="13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/>
    <xf numFmtId="0" fontId="19" fillId="0" borderId="12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6" xfId="0" applyFont="1" applyBorder="1"/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100" xfId="0" applyFont="1" applyBorder="1" applyAlignment="1">
      <alignment horizontal="right"/>
    </xf>
    <xf numFmtId="0" fontId="19" fillId="0" borderId="101" xfId="0" applyFont="1" applyBorder="1"/>
    <xf numFmtId="0" fontId="19" fillId="0" borderId="50" xfId="0" applyFont="1" applyBorder="1" applyAlignment="1">
      <alignment horizontal="center"/>
    </xf>
    <xf numFmtId="0" fontId="19" fillId="0" borderId="4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/>
    <xf numFmtId="0" fontId="19" fillId="0" borderId="20" xfId="0" applyFont="1" applyBorder="1" applyAlignment="1">
      <alignment horizontal="center"/>
    </xf>
    <xf numFmtId="0" fontId="19" fillId="0" borderId="102" xfId="0" applyFont="1" applyBorder="1"/>
    <xf numFmtId="0" fontId="19" fillId="0" borderId="42" xfId="0" applyFont="1" applyBorder="1" applyAlignment="1">
      <alignment horizontal="center"/>
    </xf>
    <xf numFmtId="0" fontId="19" fillId="0" borderId="12" xfId="0" applyFont="1" applyBorder="1"/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 vertical="top" wrapText="1"/>
    </xf>
    <xf numFmtId="0" fontId="5" fillId="12" borderId="0" xfId="0" applyFont="1" applyFill="1" applyAlignment="1">
      <alignment horizontal="center"/>
    </xf>
    <xf numFmtId="0" fontId="5" fillId="12" borderId="0" xfId="0" applyFont="1" applyFill="1" applyBorder="1"/>
    <xf numFmtId="0" fontId="5" fillId="12" borderId="4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12" borderId="0" xfId="0" applyFont="1" applyFill="1" applyBorder="1" applyAlignment="1">
      <alignment horizontal="center"/>
    </xf>
    <xf numFmtId="0" fontId="5" fillId="0" borderId="12" xfId="0" applyFont="1" applyFill="1" applyBorder="1"/>
    <xf numFmtId="0" fontId="5" fillId="12" borderId="6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0" xfId="0" applyFont="1" applyFill="1" applyBorder="1"/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0" borderId="99" xfId="0" applyFont="1" applyBorder="1" applyAlignment="1">
      <alignment horizontal="center"/>
    </xf>
    <xf numFmtId="0" fontId="29" fillId="0" borderId="0" xfId="0" applyFont="1" applyFill="1" applyAlignment="1">
      <alignment horizontal="left"/>
    </xf>
    <xf numFmtId="0" fontId="30" fillId="12" borderId="0" xfId="0" applyFont="1" applyFill="1"/>
    <xf numFmtId="0" fontId="30" fillId="10" borderId="0" xfId="0" applyFont="1" applyFill="1"/>
    <xf numFmtId="0" fontId="4" fillId="0" borderId="1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99" xfId="0" applyFont="1" applyFill="1" applyBorder="1" applyAlignment="1">
      <alignment horizontal="center"/>
    </xf>
    <xf numFmtId="0" fontId="1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7" fillId="0" borderId="85" xfId="0" applyFont="1" applyBorder="1" applyAlignment="1">
      <alignment horizontal="center"/>
    </xf>
    <xf numFmtId="0" fontId="37" fillId="0" borderId="89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9" fillId="0" borderId="21" xfId="0" applyFont="1" applyFill="1" applyBorder="1" applyAlignment="1">
      <alignment horizontal="center"/>
    </xf>
    <xf numFmtId="0" fontId="39" fillId="0" borderId="22" xfId="0" applyFont="1" applyBorder="1" applyAlignment="1">
      <alignment horizontal="center" vertical="top" wrapText="1"/>
    </xf>
    <xf numFmtId="0" fontId="39" fillId="0" borderId="25" xfId="0" applyFont="1" applyFill="1" applyBorder="1" applyAlignment="1">
      <alignment horizontal="center"/>
    </xf>
    <xf numFmtId="0" fontId="39" fillId="0" borderId="24" xfId="0" applyFont="1" applyBorder="1" applyAlignment="1">
      <alignment horizontal="center" vertical="top" wrapText="1"/>
    </xf>
    <xf numFmtId="0" fontId="40" fillId="0" borderId="25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39" fillId="0" borderId="24" xfId="0" applyFont="1" applyFill="1" applyBorder="1" applyAlignment="1">
      <alignment horizontal="center" vertical="top" wrapText="1"/>
    </xf>
    <xf numFmtId="0" fontId="40" fillId="0" borderId="26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38" fillId="0" borderId="0" xfId="0" applyFont="1"/>
    <xf numFmtId="0" fontId="21" fillId="0" borderId="0" xfId="0" applyFont="1" applyAlignment="1">
      <alignment horizontal="center"/>
    </xf>
    <xf numFmtId="0" fontId="19" fillId="0" borderId="30" xfId="0" applyFont="1" applyBorder="1" applyAlignment="1">
      <alignment textRotation="90"/>
    </xf>
    <xf numFmtId="0" fontId="0" fillId="0" borderId="30" xfId="0" applyBorder="1" applyAlignment="1">
      <alignment textRotation="90"/>
    </xf>
    <xf numFmtId="0" fontId="0" fillId="0" borderId="0" xfId="0" applyBorder="1" applyAlignment="1">
      <alignment textRotation="90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/>
    <xf numFmtId="0" fontId="24" fillId="0" borderId="3" xfId="0" applyFont="1" applyBorder="1" applyAlignment="1">
      <alignment horizontal="center"/>
    </xf>
    <xf numFmtId="0" fontId="26" fillId="0" borderId="35" xfId="0" applyFont="1" applyFill="1" applyBorder="1" applyAlignment="1">
      <alignment horizontal="left"/>
    </xf>
    <xf numFmtId="0" fontId="26" fillId="0" borderId="35" xfId="0" applyFont="1" applyFill="1" applyBorder="1" applyAlignment="1">
      <alignment horizontal="center"/>
    </xf>
    <xf numFmtId="0" fontId="26" fillId="0" borderId="35" xfId="0" applyFont="1" applyBorder="1" applyAlignment="1">
      <alignment horizontal="left"/>
    </xf>
    <xf numFmtId="0" fontId="26" fillId="0" borderId="35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Border="1" applyAlignment="1"/>
    <xf numFmtId="0" fontId="22" fillId="0" borderId="103" xfId="0" applyFont="1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center"/>
    </xf>
  </cellXfs>
  <cellStyles count="3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Normal" xfId="0" builtinId="0"/>
    <cellStyle name="Normal_Sheet1" xfId="7"/>
    <cellStyle name="Normal_SR A &amp; B" xfId="8"/>
  </cellStyles>
  <dxfs count="58">
    <dxf>
      <font>
        <b val="0"/>
        <i/>
        <color rgb="FFFF0000"/>
      </font>
    </dxf>
    <dxf>
      <font>
        <b/>
        <i val="0"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15</xdr:col>
      <xdr:colOff>228600</xdr:colOff>
      <xdr:row>40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0058400" cy="777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76200</xdr:rowOff>
    </xdr:from>
    <xdr:to>
      <xdr:col>9</xdr:col>
      <xdr:colOff>101600</xdr:colOff>
      <xdr:row>35</xdr:row>
      <xdr:rowOff>190500</xdr:rowOff>
    </xdr:to>
    <xdr:pic>
      <xdr:nvPicPr>
        <xdr:cNvPr id="1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200"/>
          <a:ext cx="10299700" cy="341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2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3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pic>
      <xdr:nvPicPr>
        <xdr:cNvPr id="4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pic>
      <xdr:nvPicPr>
        <xdr:cNvPr id="5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2"/>
  <sheetViews>
    <sheetView zoomScale="80" zoomScaleNormal="80" zoomScalePageLayoutView="80" workbookViewId="0">
      <selection activeCell="F11" sqref="F11"/>
    </sheetView>
  </sheetViews>
  <sheetFormatPr baseColWidth="10" defaultColWidth="15.5" defaultRowHeight="15" x14ac:dyDescent="0"/>
  <cols>
    <col min="1" max="1" width="7.5" style="65" customWidth="1"/>
    <col min="2" max="2" width="15.5" style="65" customWidth="1"/>
    <col min="3" max="3" width="16.83203125" style="65" customWidth="1"/>
    <col min="4" max="4" width="22" style="65" customWidth="1"/>
    <col min="5" max="5" width="11.5" style="65" customWidth="1"/>
    <col min="6" max="6" width="12.1640625" style="65" customWidth="1"/>
    <col min="7" max="7" width="12.33203125" style="65" customWidth="1"/>
    <col min="8" max="8" width="17.83203125" style="65" customWidth="1"/>
    <col min="9" max="9" width="14.6640625" style="65" customWidth="1"/>
    <col min="10" max="10" width="11.1640625" style="65" customWidth="1"/>
    <col min="11" max="11" width="18.33203125" style="65" customWidth="1"/>
    <col min="12" max="12" width="14.5" style="65" customWidth="1"/>
    <col min="13" max="13" width="9.33203125" style="65" customWidth="1"/>
    <col min="14" max="14" width="9" style="65" customWidth="1"/>
    <col min="15" max="15" width="12.83203125" style="65" customWidth="1"/>
    <col min="16" max="16" width="15.5" style="65" customWidth="1"/>
    <col min="17" max="17" width="5" style="65" customWidth="1"/>
    <col min="18" max="18" width="11.5" style="65" customWidth="1"/>
    <col min="19" max="19" width="10.83203125" style="65" customWidth="1"/>
    <col min="20" max="20" width="5" style="65" customWidth="1"/>
    <col min="21" max="21" width="10.6640625" style="65" customWidth="1"/>
    <col min="22" max="22" width="20.6640625" style="65" customWidth="1"/>
    <col min="23" max="23" width="14" style="145" customWidth="1"/>
    <col min="24" max="16384" width="15.5" style="65"/>
  </cols>
  <sheetData>
    <row r="1" spans="1:29" ht="23">
      <c r="B1" s="136" t="s">
        <v>327</v>
      </c>
      <c r="C1" s="137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R1" s="138"/>
      <c r="W1" s="139"/>
      <c r="X1" s="138"/>
    </row>
    <row r="2" spans="1:29" ht="23.25" customHeight="1">
      <c r="B2" s="140" t="s">
        <v>58</v>
      </c>
      <c r="C2" s="141"/>
      <c r="H2" s="142" t="s">
        <v>59</v>
      </c>
      <c r="I2" s="142"/>
      <c r="K2" s="142" t="s">
        <v>60</v>
      </c>
      <c r="L2" s="142"/>
      <c r="M2" s="142"/>
      <c r="N2" s="142"/>
      <c r="O2" s="142"/>
      <c r="P2" s="143"/>
      <c r="R2" s="138"/>
      <c r="T2" s="138"/>
      <c r="U2" s="142"/>
      <c r="W2" s="144"/>
      <c r="X2" s="138"/>
    </row>
    <row r="3" spans="1:29" ht="23.25" customHeight="1" thickBot="1">
      <c r="B3" s="141"/>
      <c r="C3" s="141"/>
      <c r="F3" s="142" t="s">
        <v>203</v>
      </c>
      <c r="G3" s="142" t="s">
        <v>202</v>
      </c>
      <c r="H3" s="142" t="s">
        <v>202</v>
      </c>
      <c r="I3" s="142" t="s">
        <v>202</v>
      </c>
      <c r="J3" s="142" t="s">
        <v>203</v>
      </c>
      <c r="K3" s="142" t="s">
        <v>202</v>
      </c>
      <c r="L3" s="142" t="s">
        <v>202</v>
      </c>
      <c r="M3" s="142" t="s">
        <v>203</v>
      </c>
      <c r="N3" s="142" t="s">
        <v>202</v>
      </c>
      <c r="O3" s="142" t="s">
        <v>202</v>
      </c>
      <c r="P3" s="142" t="s">
        <v>202</v>
      </c>
      <c r="R3" s="138"/>
      <c r="T3" s="138"/>
      <c r="X3" s="138"/>
    </row>
    <row r="4" spans="1:29" s="138" customFormat="1" ht="23.25" customHeight="1" thickTop="1" thickBot="1">
      <c r="A4" s="146" t="s">
        <v>15</v>
      </c>
      <c r="B4" s="146" t="s">
        <v>61</v>
      </c>
      <c r="C4" s="147" t="s">
        <v>62</v>
      </c>
      <c r="D4" s="147" t="s">
        <v>16</v>
      </c>
      <c r="E4" s="146" t="s">
        <v>17</v>
      </c>
      <c r="F4" s="146" t="s">
        <v>63</v>
      </c>
      <c r="G4" s="146" t="s">
        <v>63</v>
      </c>
      <c r="H4" s="146" t="s">
        <v>244</v>
      </c>
      <c r="I4" s="146" t="s">
        <v>64</v>
      </c>
      <c r="J4" s="146" t="s">
        <v>204</v>
      </c>
      <c r="K4" s="146" t="s">
        <v>29</v>
      </c>
      <c r="L4" s="146" t="s">
        <v>25</v>
      </c>
      <c r="M4" s="146" t="s">
        <v>48</v>
      </c>
      <c r="N4" s="146" t="s">
        <v>48</v>
      </c>
      <c r="O4" s="146" t="s">
        <v>18</v>
      </c>
      <c r="P4" s="146" t="s">
        <v>205</v>
      </c>
      <c r="Q4" s="148"/>
      <c r="R4" s="146" t="s">
        <v>1</v>
      </c>
      <c r="S4" s="146" t="s">
        <v>50</v>
      </c>
      <c r="T4" s="142"/>
      <c r="U4" s="146" t="s">
        <v>15</v>
      </c>
      <c r="V4" s="146" t="s">
        <v>32</v>
      </c>
      <c r="W4" s="149" t="s">
        <v>50</v>
      </c>
    </row>
    <row r="5" spans="1:29" s="138" customFormat="1" ht="18.75" customHeight="1" thickTop="1" thickBot="1">
      <c r="A5" s="150">
        <v>1</v>
      </c>
      <c r="B5" s="41" t="s">
        <v>93</v>
      </c>
      <c r="C5" s="41" t="s">
        <v>70</v>
      </c>
      <c r="D5" s="151" t="s">
        <v>20</v>
      </c>
      <c r="E5" s="152">
        <f t="shared" ref="E5:E68" si="0">COUNT(F5:P5)</f>
        <v>7</v>
      </c>
      <c r="F5" s="153">
        <v>55</v>
      </c>
      <c r="G5" s="41">
        <v>52</v>
      </c>
      <c r="H5" s="153"/>
      <c r="I5" s="153">
        <v>50</v>
      </c>
      <c r="J5" s="153">
        <v>47</v>
      </c>
      <c r="K5" s="153">
        <v>45</v>
      </c>
      <c r="L5" s="153">
        <v>41</v>
      </c>
      <c r="M5" s="153"/>
      <c r="N5" s="153"/>
      <c r="O5" s="153"/>
      <c r="P5" s="154">
        <v>55</v>
      </c>
      <c r="Q5" s="142"/>
      <c r="R5" s="155">
        <f t="shared" ref="R5:R23" si="1">LARGE(F5:P5,1)+LARGE(F5:P5,2)+LARGE(F5:P5,3)+LARGE(F5:P5,4)</f>
        <v>212</v>
      </c>
      <c r="S5" s="156">
        <f t="shared" ref="S5:S68" si="2">SUM(F5:P5)/E5</f>
        <v>49.285714285714285</v>
      </c>
      <c r="T5" s="157"/>
      <c r="U5" s="158">
        <v>1</v>
      </c>
      <c r="V5" s="159" t="s">
        <v>10</v>
      </c>
      <c r="W5" s="160">
        <f>LARGE(S5:S30,U5)</f>
        <v>49.285714285714285</v>
      </c>
      <c r="Z5" s="161"/>
    </row>
    <row r="6" spans="1:29" s="138" customFormat="1" ht="18.75" customHeight="1" thickTop="1" thickBot="1">
      <c r="A6" s="150">
        <v>2</v>
      </c>
      <c r="B6" s="162" t="s">
        <v>67</v>
      </c>
      <c r="C6" s="41" t="s">
        <v>68</v>
      </c>
      <c r="D6" s="151" t="s">
        <v>22</v>
      </c>
      <c r="E6" s="152">
        <f t="shared" si="0"/>
        <v>9</v>
      </c>
      <c r="F6" s="163">
        <v>48</v>
      </c>
      <c r="G6" s="164">
        <v>47</v>
      </c>
      <c r="H6" s="163">
        <v>45</v>
      </c>
      <c r="I6" s="163">
        <v>41</v>
      </c>
      <c r="J6" s="163">
        <v>50</v>
      </c>
      <c r="K6" s="163">
        <v>50</v>
      </c>
      <c r="L6" s="163">
        <v>50</v>
      </c>
      <c r="M6" s="163"/>
      <c r="N6" s="163"/>
      <c r="O6" s="163">
        <v>45</v>
      </c>
      <c r="P6" s="154">
        <v>52</v>
      </c>
      <c r="R6" s="155">
        <f t="shared" si="1"/>
        <v>202</v>
      </c>
      <c r="S6" s="156">
        <f t="shared" si="2"/>
        <v>47.555555555555557</v>
      </c>
      <c r="T6" s="157"/>
      <c r="U6" s="158">
        <v>2</v>
      </c>
      <c r="V6" s="165" t="s">
        <v>4</v>
      </c>
      <c r="W6" s="160">
        <f>LARGE(S5:S30,U6)</f>
        <v>47.555555555555557</v>
      </c>
      <c r="Z6" s="161"/>
    </row>
    <row r="7" spans="1:29" s="138" customFormat="1" ht="18.75" customHeight="1" thickTop="1" thickBot="1">
      <c r="A7" s="166">
        <v>3</v>
      </c>
      <c r="B7" s="167" t="s">
        <v>79</v>
      </c>
      <c r="C7" s="167" t="s">
        <v>80</v>
      </c>
      <c r="D7" s="211" t="s">
        <v>19</v>
      </c>
      <c r="E7" s="152">
        <f t="shared" si="0"/>
        <v>7</v>
      </c>
      <c r="F7" s="168">
        <v>52</v>
      </c>
      <c r="G7" s="167">
        <v>50</v>
      </c>
      <c r="H7" s="168"/>
      <c r="I7" s="168">
        <v>47</v>
      </c>
      <c r="J7" s="168">
        <v>34</v>
      </c>
      <c r="K7" s="168">
        <v>47</v>
      </c>
      <c r="L7" s="168">
        <v>47</v>
      </c>
      <c r="M7" s="168"/>
      <c r="N7" s="168"/>
      <c r="O7" s="168"/>
      <c r="P7" s="169">
        <v>43</v>
      </c>
      <c r="Q7" s="142"/>
      <c r="R7" s="155">
        <f t="shared" si="1"/>
        <v>196</v>
      </c>
      <c r="S7" s="156">
        <f t="shared" si="2"/>
        <v>45.714285714285715</v>
      </c>
      <c r="T7" s="157"/>
      <c r="U7" s="158">
        <v>3</v>
      </c>
      <c r="V7" s="170" t="s">
        <v>21</v>
      </c>
      <c r="W7" s="160">
        <f>LARGE(S5:S30,U7)</f>
        <v>47.5</v>
      </c>
      <c r="Z7" s="161"/>
    </row>
    <row r="8" spans="1:29" s="138" customFormat="1" ht="18.75" customHeight="1" thickTop="1" thickBot="1">
      <c r="A8" s="150">
        <v>4</v>
      </c>
      <c r="B8" s="41" t="s">
        <v>69</v>
      </c>
      <c r="C8" s="41" t="s">
        <v>70</v>
      </c>
      <c r="D8" s="151" t="s">
        <v>20</v>
      </c>
      <c r="E8" s="152">
        <f t="shared" si="0"/>
        <v>8</v>
      </c>
      <c r="F8" s="168">
        <v>55</v>
      </c>
      <c r="G8" s="41">
        <v>41</v>
      </c>
      <c r="H8" s="168">
        <v>43</v>
      </c>
      <c r="I8" s="168"/>
      <c r="J8" s="168">
        <v>47</v>
      </c>
      <c r="K8" s="168">
        <v>41</v>
      </c>
      <c r="L8" s="168">
        <v>40</v>
      </c>
      <c r="M8" s="171"/>
      <c r="N8" s="168"/>
      <c r="O8" s="168">
        <v>33</v>
      </c>
      <c r="P8" s="169">
        <v>47</v>
      </c>
      <c r="R8" s="155">
        <f t="shared" si="1"/>
        <v>192</v>
      </c>
      <c r="S8" s="156">
        <f t="shared" si="2"/>
        <v>43.375</v>
      </c>
      <c r="T8" s="157"/>
      <c r="U8" s="158">
        <v>4</v>
      </c>
      <c r="V8" s="165" t="s">
        <v>6</v>
      </c>
      <c r="W8" s="160">
        <f>LARGE(S5:S30,U8)</f>
        <v>45.714285714285715</v>
      </c>
      <c r="Z8" s="161"/>
    </row>
    <row r="9" spans="1:29" s="138" customFormat="1" ht="18.75" customHeight="1" thickTop="1" thickBot="1">
      <c r="A9" s="150">
        <v>5</v>
      </c>
      <c r="B9" s="41" t="s">
        <v>65</v>
      </c>
      <c r="C9" s="41" t="s">
        <v>66</v>
      </c>
      <c r="D9" s="151" t="s">
        <v>20</v>
      </c>
      <c r="E9" s="152">
        <f t="shared" si="0"/>
        <v>4</v>
      </c>
      <c r="F9" s="172"/>
      <c r="G9" s="41">
        <v>55</v>
      </c>
      <c r="H9" s="173">
        <v>50</v>
      </c>
      <c r="I9" s="172">
        <v>45</v>
      </c>
      <c r="J9" s="174"/>
      <c r="K9" s="172">
        <v>40</v>
      </c>
      <c r="L9" s="174"/>
      <c r="M9" s="174"/>
      <c r="N9" s="174"/>
      <c r="O9" s="172"/>
      <c r="P9" s="175"/>
      <c r="Q9" s="142"/>
      <c r="R9" s="155">
        <f t="shared" si="1"/>
        <v>190</v>
      </c>
      <c r="S9" s="156">
        <f t="shared" si="2"/>
        <v>47.5</v>
      </c>
      <c r="T9" s="157"/>
      <c r="U9" s="158">
        <v>5</v>
      </c>
      <c r="V9" s="138" t="s">
        <v>198</v>
      </c>
      <c r="W9" s="176">
        <f>LARGE(S5:S30,U9)</f>
        <v>44.666666666666664</v>
      </c>
      <c r="Z9" s="161"/>
    </row>
    <row r="10" spans="1:29" s="138" customFormat="1" ht="18.75" customHeight="1" thickTop="1" thickBot="1">
      <c r="A10" s="166">
        <v>6</v>
      </c>
      <c r="B10" s="41" t="s">
        <v>103</v>
      </c>
      <c r="C10" s="41" t="s">
        <v>90</v>
      </c>
      <c r="D10" s="151" t="s">
        <v>23</v>
      </c>
      <c r="E10" s="152">
        <f t="shared" si="0"/>
        <v>5</v>
      </c>
      <c r="F10" s="163">
        <v>50</v>
      </c>
      <c r="G10" s="177">
        <v>48</v>
      </c>
      <c r="H10" s="163"/>
      <c r="I10" s="163">
        <v>43</v>
      </c>
      <c r="J10" s="163">
        <v>40</v>
      </c>
      <c r="K10" s="163"/>
      <c r="L10" s="163"/>
      <c r="M10" s="163"/>
      <c r="N10" s="163"/>
      <c r="O10" s="163">
        <v>38</v>
      </c>
      <c r="P10" s="154"/>
      <c r="Q10" s="142"/>
      <c r="R10" s="155">
        <f t="shared" si="1"/>
        <v>181</v>
      </c>
      <c r="S10" s="156">
        <f t="shared" si="2"/>
        <v>43.8</v>
      </c>
      <c r="T10" s="157"/>
      <c r="U10" s="158">
        <v>6</v>
      </c>
      <c r="V10" s="170" t="s">
        <v>9</v>
      </c>
      <c r="W10" s="178">
        <f>LARGE(S5:S30,U10)</f>
        <v>43.8</v>
      </c>
      <c r="Z10" s="179"/>
      <c r="AA10" s="65"/>
    </row>
    <row r="11" spans="1:29" s="138" customFormat="1" ht="18.75" customHeight="1" thickTop="1" thickBot="1">
      <c r="A11" s="150">
        <v>7</v>
      </c>
      <c r="B11" s="41" t="s">
        <v>328</v>
      </c>
      <c r="C11" s="41" t="s">
        <v>78</v>
      </c>
      <c r="D11" s="151" t="s">
        <v>74</v>
      </c>
      <c r="E11" s="152">
        <f t="shared" si="0"/>
        <v>8</v>
      </c>
      <c r="F11" s="168">
        <v>36</v>
      </c>
      <c r="G11" s="164">
        <v>46</v>
      </c>
      <c r="H11" s="168">
        <v>47</v>
      </c>
      <c r="I11" s="168">
        <v>40</v>
      </c>
      <c r="J11" s="168"/>
      <c r="K11" s="168">
        <v>38</v>
      </c>
      <c r="L11" s="168">
        <v>43</v>
      </c>
      <c r="M11" s="168"/>
      <c r="N11" s="168"/>
      <c r="O11" s="168">
        <v>41</v>
      </c>
      <c r="P11" s="154">
        <v>44</v>
      </c>
      <c r="Q11" s="142"/>
      <c r="R11" s="155">
        <f t="shared" si="1"/>
        <v>180</v>
      </c>
      <c r="S11" s="156">
        <f t="shared" si="2"/>
        <v>41.875</v>
      </c>
      <c r="T11" s="157"/>
      <c r="U11" s="158">
        <v>7</v>
      </c>
      <c r="V11" s="170" t="s">
        <v>5</v>
      </c>
      <c r="W11" s="178">
        <f>LARGE(S5:S30,U11)</f>
        <v>43.375</v>
      </c>
      <c r="Z11" s="142"/>
      <c r="AA11" s="180"/>
      <c r="AB11" s="181"/>
      <c r="AC11" s="142"/>
    </row>
    <row r="12" spans="1:29" s="138" customFormat="1" ht="18.75" customHeight="1" thickTop="1" thickBot="1">
      <c r="A12" s="150">
        <v>8</v>
      </c>
      <c r="B12" s="41" t="s">
        <v>71</v>
      </c>
      <c r="C12" s="41" t="s">
        <v>68</v>
      </c>
      <c r="D12" s="151" t="s">
        <v>22</v>
      </c>
      <c r="E12" s="152">
        <f t="shared" si="0"/>
        <v>5</v>
      </c>
      <c r="F12" s="168">
        <v>48</v>
      </c>
      <c r="G12" s="41">
        <v>32</v>
      </c>
      <c r="H12" s="168"/>
      <c r="I12" s="168">
        <v>37</v>
      </c>
      <c r="J12" s="168">
        <v>50</v>
      </c>
      <c r="K12" s="168"/>
      <c r="L12" s="168"/>
      <c r="M12" s="168"/>
      <c r="N12" s="168"/>
      <c r="O12" s="168"/>
      <c r="P12" s="169">
        <v>42</v>
      </c>
      <c r="Q12" s="182"/>
      <c r="R12" s="155">
        <f t="shared" si="1"/>
        <v>177</v>
      </c>
      <c r="S12" s="156">
        <f t="shared" si="2"/>
        <v>41.8</v>
      </c>
      <c r="T12" s="157"/>
      <c r="U12" s="158">
        <v>8</v>
      </c>
      <c r="V12" s="138" t="s">
        <v>45</v>
      </c>
      <c r="W12" s="178">
        <f>LARGE(S5:S30,U12)</f>
        <v>41.875</v>
      </c>
      <c r="Z12" s="142"/>
      <c r="AA12" s="180"/>
      <c r="AB12" s="181"/>
      <c r="AC12" s="142"/>
    </row>
    <row r="13" spans="1:29" s="138" customFormat="1" ht="18.75" customHeight="1" thickTop="1" thickBot="1">
      <c r="A13" s="166">
        <v>9</v>
      </c>
      <c r="B13" s="41" t="s">
        <v>88</v>
      </c>
      <c r="C13" s="41" t="s">
        <v>84</v>
      </c>
      <c r="D13" s="154" t="s">
        <v>22</v>
      </c>
      <c r="E13" s="152">
        <f t="shared" si="0"/>
        <v>5</v>
      </c>
      <c r="F13" s="168">
        <v>43</v>
      </c>
      <c r="G13" s="177">
        <v>34</v>
      </c>
      <c r="H13" s="168"/>
      <c r="I13" s="168"/>
      <c r="J13" s="168">
        <v>39</v>
      </c>
      <c r="K13" s="168"/>
      <c r="L13" s="168"/>
      <c r="M13" s="168"/>
      <c r="N13" s="168"/>
      <c r="O13" s="168">
        <v>47</v>
      </c>
      <c r="P13" s="154">
        <v>46</v>
      </c>
      <c r="Q13" s="142"/>
      <c r="R13" s="155">
        <f t="shared" si="1"/>
        <v>175</v>
      </c>
      <c r="S13" s="156">
        <f t="shared" si="2"/>
        <v>41.8</v>
      </c>
      <c r="T13" s="157"/>
      <c r="U13" s="158">
        <v>9</v>
      </c>
      <c r="V13" s="170" t="s">
        <v>7</v>
      </c>
      <c r="W13" s="178">
        <f>LARGE(S5:S30,U13)</f>
        <v>41.8</v>
      </c>
      <c r="Z13" s="142"/>
      <c r="AA13" s="180"/>
      <c r="AB13" s="181"/>
      <c r="AC13" s="142"/>
    </row>
    <row r="14" spans="1:29" s="138" customFormat="1" ht="18.75" customHeight="1" thickTop="1" thickBot="1">
      <c r="A14" s="150">
        <v>9</v>
      </c>
      <c r="B14" s="41" t="s">
        <v>83</v>
      </c>
      <c r="C14" s="41" t="s">
        <v>84</v>
      </c>
      <c r="D14" s="151" t="s">
        <v>22</v>
      </c>
      <c r="E14" s="152">
        <f t="shared" si="0"/>
        <v>5</v>
      </c>
      <c r="F14" s="168">
        <v>43</v>
      </c>
      <c r="G14" s="41">
        <v>30</v>
      </c>
      <c r="H14" s="168"/>
      <c r="I14" s="168"/>
      <c r="J14" s="168">
        <v>39</v>
      </c>
      <c r="K14" s="168"/>
      <c r="L14" s="168"/>
      <c r="M14" s="168"/>
      <c r="N14" s="168"/>
      <c r="O14" s="168">
        <v>43</v>
      </c>
      <c r="P14" s="169">
        <v>50</v>
      </c>
      <c r="Q14" s="142"/>
      <c r="R14" s="155">
        <f t="shared" si="1"/>
        <v>175</v>
      </c>
      <c r="S14" s="156">
        <f t="shared" si="2"/>
        <v>41</v>
      </c>
      <c r="T14" s="157"/>
      <c r="U14" s="183">
        <v>9</v>
      </c>
      <c r="V14" s="184" t="s">
        <v>199</v>
      </c>
      <c r="W14" s="178">
        <f>LARGE(S5:S30,U14)</f>
        <v>41.8</v>
      </c>
      <c r="Z14" s="142"/>
      <c r="AA14" s="180"/>
      <c r="AB14" s="181"/>
      <c r="AC14" s="142"/>
    </row>
    <row r="15" spans="1:29" s="138" customFormat="1" ht="18.75" customHeight="1" thickTop="1" thickBot="1">
      <c r="A15" s="150">
        <v>11</v>
      </c>
      <c r="B15" s="41" t="s">
        <v>151</v>
      </c>
      <c r="C15" s="41" t="s">
        <v>152</v>
      </c>
      <c r="D15" s="151" t="s">
        <v>74</v>
      </c>
      <c r="E15" s="152">
        <f t="shared" si="0"/>
        <v>7</v>
      </c>
      <c r="F15" s="168">
        <v>44</v>
      </c>
      <c r="G15" s="177">
        <v>34</v>
      </c>
      <c r="H15" s="168">
        <v>40</v>
      </c>
      <c r="I15" s="168">
        <v>34</v>
      </c>
      <c r="J15" s="168">
        <v>41</v>
      </c>
      <c r="K15" s="168">
        <v>43</v>
      </c>
      <c r="L15" s="168">
        <v>45</v>
      </c>
      <c r="M15" s="168"/>
      <c r="N15" s="168"/>
      <c r="O15" s="168"/>
      <c r="P15" s="169"/>
      <c r="Q15" s="142"/>
      <c r="R15" s="155">
        <f t="shared" si="1"/>
        <v>173</v>
      </c>
      <c r="S15" s="156">
        <f t="shared" si="2"/>
        <v>40.142857142857146</v>
      </c>
      <c r="T15" s="157"/>
      <c r="U15" s="185"/>
      <c r="V15" s="185"/>
      <c r="W15" s="186"/>
      <c r="AA15" s="65"/>
    </row>
    <row r="16" spans="1:29" s="138" customFormat="1" ht="18.75" customHeight="1" thickBot="1">
      <c r="A16" s="166">
        <v>12</v>
      </c>
      <c r="B16" s="41" t="s">
        <v>81</v>
      </c>
      <c r="C16" s="41" t="s">
        <v>82</v>
      </c>
      <c r="D16" s="151" t="s">
        <v>26</v>
      </c>
      <c r="E16" s="152">
        <f t="shared" si="0"/>
        <v>9</v>
      </c>
      <c r="F16" s="163">
        <v>52</v>
      </c>
      <c r="G16" s="41">
        <v>27</v>
      </c>
      <c r="H16" s="163">
        <v>41</v>
      </c>
      <c r="I16" s="163">
        <v>32</v>
      </c>
      <c r="J16" s="163">
        <v>37</v>
      </c>
      <c r="K16" s="163">
        <v>29</v>
      </c>
      <c r="L16" s="163">
        <v>31</v>
      </c>
      <c r="M16" s="163"/>
      <c r="N16" s="163"/>
      <c r="O16" s="163">
        <v>30</v>
      </c>
      <c r="P16" s="154">
        <v>39</v>
      </c>
      <c r="Q16" s="142"/>
      <c r="R16" s="155">
        <f t="shared" si="1"/>
        <v>169</v>
      </c>
      <c r="S16" s="156">
        <f t="shared" si="2"/>
        <v>35.333333333333336</v>
      </c>
      <c r="T16" s="157"/>
      <c r="U16" s="142"/>
      <c r="V16" s="142" t="s">
        <v>246</v>
      </c>
      <c r="W16" s="181"/>
      <c r="Z16" s="179"/>
      <c r="AA16" s="65"/>
    </row>
    <row r="17" spans="1:32" s="138" customFormat="1" ht="18.75" customHeight="1" thickBot="1">
      <c r="A17" s="150">
        <v>13</v>
      </c>
      <c r="B17" s="41" t="s">
        <v>89</v>
      </c>
      <c r="C17" s="41" t="s">
        <v>90</v>
      </c>
      <c r="D17" s="151" t="s">
        <v>23</v>
      </c>
      <c r="E17" s="152">
        <f t="shared" si="0"/>
        <v>6</v>
      </c>
      <c r="F17" s="153">
        <v>50</v>
      </c>
      <c r="G17" s="177">
        <v>36</v>
      </c>
      <c r="H17" s="153"/>
      <c r="I17" s="153">
        <v>36</v>
      </c>
      <c r="J17" s="153">
        <v>40</v>
      </c>
      <c r="K17" s="153">
        <v>30</v>
      </c>
      <c r="L17" s="153"/>
      <c r="M17" s="153"/>
      <c r="N17" s="153"/>
      <c r="O17" s="153">
        <v>37</v>
      </c>
      <c r="P17" s="154"/>
      <c r="Q17" s="142"/>
      <c r="R17" s="155">
        <f t="shared" si="1"/>
        <v>163</v>
      </c>
      <c r="S17" s="156">
        <f t="shared" si="2"/>
        <v>38.166666666666664</v>
      </c>
      <c r="T17" s="157"/>
      <c r="U17" s="142"/>
      <c r="V17" s="180"/>
      <c r="W17" s="181"/>
      <c r="Z17" s="179"/>
      <c r="AA17" s="28"/>
      <c r="AB17" s="142"/>
      <c r="AC17" s="187"/>
      <c r="AD17" s="187"/>
      <c r="AE17" s="187"/>
      <c r="AF17" s="161"/>
    </row>
    <row r="18" spans="1:32" s="138" customFormat="1" ht="18.75" customHeight="1" thickBot="1">
      <c r="A18" s="150">
        <v>14</v>
      </c>
      <c r="B18" s="41" t="s">
        <v>158</v>
      </c>
      <c r="C18" s="41" t="s">
        <v>207</v>
      </c>
      <c r="D18" s="154" t="s">
        <v>18</v>
      </c>
      <c r="E18" s="152">
        <f t="shared" si="0"/>
        <v>5</v>
      </c>
      <c r="F18" s="163">
        <v>41</v>
      </c>
      <c r="G18" s="177">
        <v>45</v>
      </c>
      <c r="H18" s="163"/>
      <c r="I18" s="163"/>
      <c r="J18" s="163"/>
      <c r="K18" s="163"/>
      <c r="L18" s="163">
        <v>34</v>
      </c>
      <c r="M18" s="163"/>
      <c r="N18" s="163"/>
      <c r="O18" s="163">
        <v>39</v>
      </c>
      <c r="P18" s="154">
        <v>37</v>
      </c>
      <c r="Q18" s="142"/>
      <c r="R18" s="155">
        <f t="shared" si="1"/>
        <v>162</v>
      </c>
      <c r="S18" s="156">
        <f t="shared" si="2"/>
        <v>39.200000000000003</v>
      </c>
      <c r="T18" s="157"/>
      <c r="U18" s="142"/>
      <c r="V18" s="142"/>
      <c r="W18" s="144"/>
      <c r="Z18" s="179"/>
      <c r="AA18" s="180"/>
      <c r="AB18" s="161"/>
      <c r="AC18" s="142"/>
    </row>
    <row r="19" spans="1:32" s="138" customFormat="1" ht="18.75" customHeight="1" thickBot="1">
      <c r="A19" s="166">
        <v>14</v>
      </c>
      <c r="B19" s="41" t="s">
        <v>76</v>
      </c>
      <c r="C19" s="41" t="s">
        <v>77</v>
      </c>
      <c r="D19" s="151" t="s">
        <v>20</v>
      </c>
      <c r="E19" s="152">
        <f t="shared" si="0"/>
        <v>8</v>
      </c>
      <c r="F19" s="163">
        <v>33</v>
      </c>
      <c r="G19" s="177">
        <v>29</v>
      </c>
      <c r="H19" s="163">
        <v>40</v>
      </c>
      <c r="I19" s="163">
        <v>39</v>
      </c>
      <c r="J19" s="163">
        <v>45</v>
      </c>
      <c r="K19" s="163">
        <v>36</v>
      </c>
      <c r="L19" s="163">
        <v>38</v>
      </c>
      <c r="M19" s="163"/>
      <c r="N19" s="163"/>
      <c r="O19" s="163"/>
      <c r="P19" s="154">
        <v>38</v>
      </c>
      <c r="Q19" s="142"/>
      <c r="R19" s="155">
        <f t="shared" si="1"/>
        <v>162</v>
      </c>
      <c r="S19" s="156">
        <f t="shared" si="2"/>
        <v>37.25</v>
      </c>
      <c r="T19" s="157"/>
      <c r="U19" s="180"/>
      <c r="W19" s="144"/>
      <c r="Z19" s="179"/>
      <c r="AA19" s="180"/>
      <c r="AB19" s="161"/>
      <c r="AC19" s="142"/>
    </row>
    <row r="20" spans="1:32" s="138" customFormat="1" ht="18.75" customHeight="1" thickBot="1">
      <c r="A20" s="150">
        <v>16</v>
      </c>
      <c r="B20" s="41" t="s">
        <v>208</v>
      </c>
      <c r="C20" s="41" t="s">
        <v>172</v>
      </c>
      <c r="D20" s="154"/>
      <c r="E20" s="152">
        <f t="shared" si="0"/>
        <v>4</v>
      </c>
      <c r="F20" s="168"/>
      <c r="G20" s="177">
        <v>40</v>
      </c>
      <c r="H20" s="168"/>
      <c r="I20" s="168"/>
      <c r="J20" s="168">
        <v>38</v>
      </c>
      <c r="K20" s="168">
        <v>39</v>
      </c>
      <c r="L20" s="168"/>
      <c r="M20" s="168"/>
      <c r="N20" s="168"/>
      <c r="O20" s="168"/>
      <c r="P20" s="169">
        <v>45</v>
      </c>
      <c r="Q20" s="182"/>
      <c r="R20" s="155">
        <f t="shared" si="1"/>
        <v>162</v>
      </c>
      <c r="S20" s="156">
        <f t="shared" si="2"/>
        <v>40.5</v>
      </c>
      <c r="U20" s="142"/>
      <c r="V20" s="180"/>
      <c r="W20" s="181"/>
      <c r="Z20" s="179"/>
      <c r="AA20" s="180"/>
      <c r="AB20" s="161"/>
      <c r="AC20" s="142"/>
    </row>
    <row r="21" spans="1:32" s="138" customFormat="1" ht="18.75" customHeight="1" thickBot="1">
      <c r="A21" s="150">
        <v>17</v>
      </c>
      <c r="B21" s="41" t="s">
        <v>133</v>
      </c>
      <c r="C21" s="41" t="s">
        <v>134</v>
      </c>
      <c r="D21" s="154"/>
      <c r="E21" s="152">
        <f t="shared" si="0"/>
        <v>4</v>
      </c>
      <c r="F21" s="163">
        <v>45</v>
      </c>
      <c r="G21" s="177">
        <v>44</v>
      </c>
      <c r="H21" s="163"/>
      <c r="I21" s="163"/>
      <c r="J21" s="163"/>
      <c r="K21" s="163">
        <v>34</v>
      </c>
      <c r="L21" s="163"/>
      <c r="M21" s="163"/>
      <c r="N21" s="163"/>
      <c r="O21" s="163"/>
      <c r="P21" s="154">
        <v>33</v>
      </c>
      <c r="Q21" s="182"/>
      <c r="R21" s="155">
        <f t="shared" si="1"/>
        <v>156</v>
      </c>
      <c r="S21" s="156">
        <f t="shared" si="2"/>
        <v>39</v>
      </c>
      <c r="T21" s="157"/>
      <c r="U21" s="142"/>
      <c r="V21" s="180"/>
      <c r="W21" s="144"/>
      <c r="Z21" s="179"/>
      <c r="AA21" s="180"/>
      <c r="AB21" s="161"/>
      <c r="AC21" s="142"/>
    </row>
    <row r="22" spans="1:32" s="138" customFormat="1" ht="18.75" customHeight="1" thickBot="1">
      <c r="A22" s="166">
        <v>18</v>
      </c>
      <c r="B22" s="41" t="s">
        <v>108</v>
      </c>
      <c r="C22" s="41" t="s">
        <v>109</v>
      </c>
      <c r="D22" s="151" t="s">
        <v>23</v>
      </c>
      <c r="E22" s="152">
        <f t="shared" si="0"/>
        <v>6</v>
      </c>
      <c r="F22" s="163">
        <v>40</v>
      </c>
      <c r="G22" s="177">
        <v>31</v>
      </c>
      <c r="H22" s="163"/>
      <c r="I22" s="163">
        <v>27</v>
      </c>
      <c r="J22" s="163">
        <v>43</v>
      </c>
      <c r="K22" s="163">
        <v>32</v>
      </c>
      <c r="L22" s="163"/>
      <c r="M22" s="163"/>
      <c r="N22" s="163"/>
      <c r="O22" s="163">
        <v>38</v>
      </c>
      <c r="P22" s="169"/>
      <c r="Q22" s="142"/>
      <c r="R22" s="155">
        <f t="shared" si="1"/>
        <v>153</v>
      </c>
      <c r="S22" s="156">
        <f t="shared" si="2"/>
        <v>35.166666666666664</v>
      </c>
      <c r="T22" s="157"/>
      <c r="U22" s="142"/>
      <c r="V22" s="180"/>
      <c r="W22" s="144"/>
      <c r="X22" s="142"/>
      <c r="Z22" s="179"/>
      <c r="AA22" s="180"/>
      <c r="AB22" s="161"/>
      <c r="AC22" s="142"/>
    </row>
    <row r="23" spans="1:32" s="138" customFormat="1" ht="18.75" customHeight="1" thickBot="1">
      <c r="A23" s="150">
        <v>19</v>
      </c>
      <c r="B23" s="41" t="s">
        <v>104</v>
      </c>
      <c r="C23" s="41" t="s">
        <v>129</v>
      </c>
      <c r="D23" s="154" t="s">
        <v>18</v>
      </c>
      <c r="E23" s="152">
        <f t="shared" si="0"/>
        <v>5</v>
      </c>
      <c r="F23" s="163">
        <v>41</v>
      </c>
      <c r="G23" s="177">
        <v>26</v>
      </c>
      <c r="H23" s="163"/>
      <c r="I23" s="163"/>
      <c r="J23" s="163">
        <v>45</v>
      </c>
      <c r="K23" s="163"/>
      <c r="L23" s="163">
        <v>32</v>
      </c>
      <c r="M23" s="163"/>
      <c r="N23" s="163"/>
      <c r="O23" s="163">
        <v>34</v>
      </c>
      <c r="P23" s="154"/>
      <c r="Q23" s="142"/>
      <c r="R23" s="155">
        <f t="shared" si="1"/>
        <v>152</v>
      </c>
      <c r="S23" s="156">
        <f t="shared" si="2"/>
        <v>35.6</v>
      </c>
      <c r="T23" s="157"/>
      <c r="U23" s="142"/>
      <c r="V23" s="142"/>
      <c r="W23" s="144"/>
      <c r="X23" s="28"/>
      <c r="Z23" s="179"/>
      <c r="AA23" s="142"/>
      <c r="AB23" s="161"/>
      <c r="AC23" s="142"/>
    </row>
    <row r="24" spans="1:32" s="138" customFormat="1" ht="18.75" customHeight="1" thickBot="1">
      <c r="A24" s="166">
        <v>19</v>
      </c>
      <c r="B24" s="41" t="s">
        <v>65</v>
      </c>
      <c r="C24" s="41" t="s">
        <v>140</v>
      </c>
      <c r="D24" s="151"/>
      <c r="E24" s="152">
        <f t="shared" si="0"/>
        <v>4</v>
      </c>
      <c r="F24" s="163">
        <v>45</v>
      </c>
      <c r="G24" s="177">
        <v>31</v>
      </c>
      <c r="H24" s="163"/>
      <c r="I24" s="163"/>
      <c r="J24" s="163"/>
      <c r="K24" s="163">
        <v>33</v>
      </c>
      <c r="L24" s="163"/>
      <c r="M24" s="163"/>
      <c r="N24" s="163"/>
      <c r="O24" s="163"/>
      <c r="P24" s="154">
        <v>43</v>
      </c>
      <c r="Q24" s="142"/>
      <c r="R24" s="155">
        <f>SUM(F24:P24)</f>
        <v>152</v>
      </c>
      <c r="S24" s="156">
        <f t="shared" si="2"/>
        <v>38</v>
      </c>
      <c r="T24" s="157"/>
      <c r="U24" s="142"/>
      <c r="V24" s="142"/>
      <c r="W24" s="144"/>
      <c r="X24" s="28"/>
      <c r="Z24" s="179"/>
      <c r="AA24" s="142"/>
      <c r="AB24" s="161"/>
      <c r="AC24" s="142"/>
    </row>
    <row r="25" spans="1:32" s="138" customFormat="1" ht="18.75" customHeight="1" thickBot="1">
      <c r="A25" s="166"/>
      <c r="B25" s="41" t="s">
        <v>85</v>
      </c>
      <c r="C25" s="41" t="s">
        <v>86</v>
      </c>
      <c r="D25" s="151" t="s">
        <v>74</v>
      </c>
      <c r="E25" s="152">
        <f t="shared" si="0"/>
        <v>6</v>
      </c>
      <c r="F25" s="168"/>
      <c r="G25" s="177"/>
      <c r="H25" s="168"/>
      <c r="I25" s="168">
        <v>36</v>
      </c>
      <c r="J25" s="168">
        <v>41</v>
      </c>
      <c r="K25" s="168">
        <v>37</v>
      </c>
      <c r="L25" s="168">
        <v>29</v>
      </c>
      <c r="M25" s="168"/>
      <c r="N25" s="168"/>
      <c r="O25" s="168">
        <v>27</v>
      </c>
      <c r="P25" s="169">
        <v>33</v>
      </c>
      <c r="Q25" s="142"/>
      <c r="R25" s="155">
        <f>LARGE(F25:P25,1)+LARGE(F25:P25,2)+LARGE(F25:P25,3)+LARGE(F25:P25,4)</f>
        <v>147</v>
      </c>
      <c r="S25" s="156">
        <f t="shared" si="2"/>
        <v>33.833333333333336</v>
      </c>
      <c r="T25" s="157"/>
      <c r="U25" s="142"/>
      <c r="V25" s="142"/>
      <c r="W25" s="144"/>
      <c r="X25" s="28"/>
      <c r="Z25" s="179"/>
      <c r="AA25" s="142"/>
      <c r="AB25" s="161"/>
      <c r="AC25" s="142"/>
    </row>
    <row r="26" spans="1:32" s="138" customFormat="1" ht="18.75" customHeight="1" thickBot="1">
      <c r="A26" s="150"/>
      <c r="B26" s="41" t="s">
        <v>106</v>
      </c>
      <c r="C26" s="41" t="s">
        <v>181</v>
      </c>
      <c r="D26" s="151" t="s">
        <v>25</v>
      </c>
      <c r="E26" s="152">
        <f t="shared" si="0"/>
        <v>6</v>
      </c>
      <c r="F26" s="163">
        <v>33</v>
      </c>
      <c r="G26" s="177">
        <v>33</v>
      </c>
      <c r="H26" s="163"/>
      <c r="I26" s="163"/>
      <c r="J26" s="163"/>
      <c r="K26" s="163">
        <v>31</v>
      </c>
      <c r="L26" s="163">
        <v>36</v>
      </c>
      <c r="M26" s="163"/>
      <c r="N26" s="163"/>
      <c r="O26" s="163">
        <v>36</v>
      </c>
      <c r="P26" s="154">
        <v>41</v>
      </c>
      <c r="Q26" s="142"/>
      <c r="R26" s="155">
        <f>LARGE(F26:P26,1)+LARGE(F26:P26,2)+LARGE(F26:P26,3)+LARGE(F26:P26,4)</f>
        <v>146</v>
      </c>
      <c r="S26" s="156">
        <f t="shared" si="2"/>
        <v>35</v>
      </c>
      <c r="T26" s="157"/>
      <c r="U26" s="142"/>
      <c r="V26" s="142"/>
      <c r="W26" s="144"/>
      <c r="X26" s="28"/>
      <c r="Y26" s="142"/>
      <c r="Z26" s="179"/>
      <c r="AA26" s="142"/>
      <c r="AB26" s="161"/>
      <c r="AC26" s="142"/>
    </row>
    <row r="27" spans="1:32" s="138" customFormat="1" ht="18.75" customHeight="1" thickBot="1">
      <c r="A27" s="150"/>
      <c r="B27" s="41" t="s">
        <v>110</v>
      </c>
      <c r="C27" s="41" t="s">
        <v>111</v>
      </c>
      <c r="D27" s="151" t="s">
        <v>19</v>
      </c>
      <c r="E27" s="152">
        <f t="shared" si="0"/>
        <v>4</v>
      </c>
      <c r="F27" s="163">
        <v>33</v>
      </c>
      <c r="G27" s="177">
        <v>32</v>
      </c>
      <c r="H27" s="163"/>
      <c r="I27" s="163"/>
      <c r="J27" s="163">
        <v>35</v>
      </c>
      <c r="K27" s="163"/>
      <c r="L27" s="163">
        <v>39</v>
      </c>
      <c r="M27" s="163"/>
      <c r="N27" s="163"/>
      <c r="O27" s="163"/>
      <c r="P27" s="154"/>
      <c r="Q27" s="142"/>
      <c r="R27" s="155">
        <f>LARGE(F27:P27,1)+LARGE(F27:P27,2)+LARGE(F27:P27,3)+LARGE(F27:P27,4)</f>
        <v>139</v>
      </c>
      <c r="S27" s="156">
        <f t="shared" si="2"/>
        <v>34.75</v>
      </c>
      <c r="T27" s="157"/>
      <c r="U27" s="142"/>
      <c r="V27" s="142"/>
      <c r="W27" s="144"/>
      <c r="X27" s="28"/>
      <c r="Y27" s="142"/>
      <c r="Z27" s="179"/>
      <c r="AA27" s="142"/>
      <c r="AB27" s="161"/>
      <c r="AC27" s="142"/>
    </row>
    <row r="28" spans="1:32" s="138" customFormat="1" ht="18.75" customHeight="1" thickBot="1">
      <c r="A28" s="166"/>
      <c r="B28" s="41" t="s">
        <v>329</v>
      </c>
      <c r="C28" s="41" t="s">
        <v>87</v>
      </c>
      <c r="D28" s="151" t="s">
        <v>22</v>
      </c>
      <c r="E28" s="152">
        <f t="shared" si="0"/>
        <v>3</v>
      </c>
      <c r="F28" s="168"/>
      <c r="G28" s="41"/>
      <c r="H28" s="168"/>
      <c r="I28" s="168"/>
      <c r="J28" s="168">
        <v>36</v>
      </c>
      <c r="K28" s="168"/>
      <c r="L28" s="168"/>
      <c r="M28" s="168"/>
      <c r="N28" s="168"/>
      <c r="O28" s="168">
        <v>50</v>
      </c>
      <c r="P28" s="154">
        <v>48</v>
      </c>
      <c r="Q28" s="142"/>
      <c r="R28" s="155">
        <f>SUM(F28:P28)</f>
        <v>134</v>
      </c>
      <c r="S28" s="156">
        <f t="shared" si="2"/>
        <v>44.666666666666664</v>
      </c>
      <c r="T28" s="157"/>
      <c r="U28" s="142"/>
      <c r="V28" s="142"/>
      <c r="W28" s="144"/>
      <c r="X28" s="28"/>
      <c r="Y28" s="28"/>
      <c r="Z28" s="161"/>
      <c r="AA28" s="142"/>
      <c r="AB28" s="161"/>
      <c r="AC28" s="142"/>
    </row>
    <row r="29" spans="1:32" s="138" customFormat="1" ht="18.75" customHeight="1" thickBot="1">
      <c r="A29" s="150"/>
      <c r="B29" s="164" t="s">
        <v>108</v>
      </c>
      <c r="C29" s="164" t="s">
        <v>147</v>
      </c>
      <c r="D29" s="151" t="s">
        <v>26</v>
      </c>
      <c r="E29" s="152">
        <f t="shared" si="0"/>
        <v>5</v>
      </c>
      <c r="F29" s="188"/>
      <c r="G29" s="189">
        <v>29</v>
      </c>
      <c r="H29" s="188">
        <v>34</v>
      </c>
      <c r="I29" s="188"/>
      <c r="J29" s="188">
        <v>38</v>
      </c>
      <c r="K29" s="188"/>
      <c r="L29" s="188"/>
      <c r="M29" s="188"/>
      <c r="N29" s="188"/>
      <c r="O29" s="188">
        <v>23</v>
      </c>
      <c r="P29" s="154">
        <v>32</v>
      </c>
      <c r="Q29" s="142"/>
      <c r="R29" s="155">
        <f>LARGE(F29:P29,1)+LARGE(F29:P29,2)+LARGE(F29:P29,3)+LARGE(F29:P29,4)</f>
        <v>133</v>
      </c>
      <c r="S29" s="156">
        <f t="shared" si="2"/>
        <v>31.2</v>
      </c>
      <c r="T29" s="157"/>
      <c r="U29" s="142"/>
      <c r="V29" s="190"/>
      <c r="W29" s="144"/>
      <c r="X29" s="28"/>
      <c r="Y29" s="28"/>
      <c r="Z29" s="161"/>
      <c r="AA29" s="190"/>
      <c r="AB29" s="161"/>
      <c r="AC29" s="142"/>
    </row>
    <row r="30" spans="1:32" s="138" customFormat="1" ht="18.75" customHeight="1" thickBot="1">
      <c r="A30" s="150"/>
      <c r="B30" s="41" t="s">
        <v>96</v>
      </c>
      <c r="C30" s="41" t="s">
        <v>97</v>
      </c>
      <c r="D30" s="151" t="s">
        <v>23</v>
      </c>
      <c r="E30" s="152">
        <f t="shared" si="0"/>
        <v>4</v>
      </c>
      <c r="F30" s="163">
        <v>40</v>
      </c>
      <c r="G30" s="177">
        <v>23</v>
      </c>
      <c r="H30" s="163"/>
      <c r="I30" s="163">
        <v>26</v>
      </c>
      <c r="J30" s="163"/>
      <c r="K30" s="163"/>
      <c r="L30" s="163"/>
      <c r="M30" s="163"/>
      <c r="N30" s="163"/>
      <c r="O30" s="163">
        <v>32</v>
      </c>
      <c r="P30" s="169"/>
      <c r="Q30" s="182"/>
      <c r="R30" s="155">
        <f>LARGE(F30:P30,1)+LARGE(F30:P30,2)+LARGE(F30:P30,3)+LARGE(F30:P30,4)</f>
        <v>121</v>
      </c>
      <c r="S30" s="156">
        <f t="shared" si="2"/>
        <v>30.25</v>
      </c>
      <c r="T30" s="157"/>
      <c r="U30" s="142"/>
      <c r="V30" s="190"/>
      <c r="W30" s="144"/>
      <c r="X30" s="28"/>
      <c r="Y30" s="28"/>
      <c r="Z30" s="161"/>
      <c r="AA30" s="190"/>
      <c r="AB30" s="161"/>
      <c r="AC30" s="142"/>
    </row>
    <row r="31" spans="1:32" s="138" customFormat="1" ht="18.75" customHeight="1" thickBot="1">
      <c r="A31" s="166"/>
      <c r="B31" s="191" t="s">
        <v>123</v>
      </c>
      <c r="C31" s="192" t="s">
        <v>124</v>
      </c>
      <c r="D31" s="154" t="s">
        <v>247</v>
      </c>
      <c r="E31" s="152">
        <f t="shared" si="0"/>
        <v>8</v>
      </c>
      <c r="F31" s="153">
        <v>33</v>
      </c>
      <c r="G31" s="189">
        <v>20</v>
      </c>
      <c r="H31" s="153">
        <v>33</v>
      </c>
      <c r="I31" s="153">
        <v>21</v>
      </c>
      <c r="J31" s="153"/>
      <c r="K31" s="153">
        <v>23</v>
      </c>
      <c r="L31" s="153">
        <v>20</v>
      </c>
      <c r="M31" s="153"/>
      <c r="N31" s="153"/>
      <c r="O31" s="153">
        <v>20</v>
      </c>
      <c r="P31" s="154">
        <v>31</v>
      </c>
      <c r="Q31" s="182"/>
      <c r="R31" s="155">
        <f>LARGE(F31:P31,1)+LARGE(F31:P31,2)+LARGE(F31:P31,3)+LARGE(F31:P31,4)</f>
        <v>120</v>
      </c>
      <c r="S31" s="156">
        <f t="shared" si="2"/>
        <v>25.125</v>
      </c>
      <c r="T31" s="157"/>
      <c r="U31" s="142"/>
      <c r="V31" s="190"/>
      <c r="W31" s="144"/>
      <c r="X31" s="28"/>
      <c r="Y31" s="28"/>
      <c r="Z31" s="161"/>
      <c r="AA31" s="190"/>
      <c r="AB31" s="161"/>
      <c r="AC31" s="142"/>
    </row>
    <row r="32" spans="1:32" s="138" customFormat="1" ht="18.75" customHeight="1" thickBot="1">
      <c r="A32" s="150"/>
      <c r="B32" s="41" t="s">
        <v>91</v>
      </c>
      <c r="C32" s="41" t="s">
        <v>92</v>
      </c>
      <c r="D32" s="151" t="s">
        <v>23</v>
      </c>
      <c r="E32" s="152">
        <f t="shared" si="0"/>
        <v>3</v>
      </c>
      <c r="F32" s="153"/>
      <c r="G32" s="41"/>
      <c r="H32" s="153"/>
      <c r="I32" s="153">
        <v>38</v>
      </c>
      <c r="J32" s="153">
        <v>43</v>
      </c>
      <c r="K32" s="153">
        <v>38</v>
      </c>
      <c r="L32" s="153"/>
      <c r="M32" s="153"/>
      <c r="N32" s="153"/>
      <c r="O32" s="153"/>
      <c r="P32" s="154"/>
      <c r="Q32" s="182"/>
      <c r="R32" s="155">
        <f>SUM(F32:P32)</f>
        <v>119</v>
      </c>
      <c r="S32" s="156">
        <f t="shared" si="2"/>
        <v>39.666666666666664</v>
      </c>
      <c r="T32" s="157"/>
      <c r="U32" s="142"/>
      <c r="V32" s="190"/>
      <c r="W32" s="144"/>
      <c r="X32" s="28"/>
      <c r="Y32" s="28"/>
      <c r="Z32" s="161"/>
      <c r="AA32" s="190"/>
      <c r="AB32" s="161"/>
      <c r="AC32" s="142"/>
    </row>
    <row r="33" spans="1:29" s="138" customFormat="1" ht="18.75" customHeight="1" thickBot="1">
      <c r="A33" s="150"/>
      <c r="B33" s="164" t="s">
        <v>168</v>
      </c>
      <c r="C33" s="164" t="s">
        <v>82</v>
      </c>
      <c r="D33" s="151" t="s">
        <v>26</v>
      </c>
      <c r="E33" s="152">
        <f t="shared" si="0"/>
        <v>5</v>
      </c>
      <c r="F33" s="188"/>
      <c r="G33" s="189">
        <v>25</v>
      </c>
      <c r="H33" s="188">
        <v>35</v>
      </c>
      <c r="I33" s="188">
        <v>25</v>
      </c>
      <c r="J33" s="188"/>
      <c r="K33" s="188"/>
      <c r="L33" s="188"/>
      <c r="M33" s="188"/>
      <c r="N33" s="188"/>
      <c r="O33" s="188">
        <v>21</v>
      </c>
      <c r="P33" s="154">
        <v>31</v>
      </c>
      <c r="Q33" s="182"/>
      <c r="R33" s="155">
        <f>LARGE(F33:P33,1)+LARGE(F33:P33,2)+LARGE(F33:P33,3)+LARGE(F33:P33,4)</f>
        <v>116</v>
      </c>
      <c r="S33" s="156">
        <f t="shared" si="2"/>
        <v>27.4</v>
      </c>
      <c r="T33" s="157"/>
      <c r="U33" s="142"/>
      <c r="V33" s="190"/>
      <c r="W33" s="144"/>
      <c r="X33" s="28"/>
      <c r="Y33" s="28"/>
      <c r="Z33" s="161"/>
      <c r="AA33" s="190"/>
      <c r="AB33" s="161"/>
      <c r="AC33" s="142"/>
    </row>
    <row r="34" spans="1:29" s="138" customFormat="1" ht="18.75" customHeight="1" thickBot="1">
      <c r="A34" s="166"/>
      <c r="B34" s="41" t="s">
        <v>100</v>
      </c>
      <c r="C34" s="41" t="s">
        <v>101</v>
      </c>
      <c r="D34" s="154" t="s">
        <v>392</v>
      </c>
      <c r="E34" s="152">
        <f t="shared" si="0"/>
        <v>3</v>
      </c>
      <c r="F34" s="163">
        <v>36</v>
      </c>
      <c r="G34" s="177">
        <v>37</v>
      </c>
      <c r="H34" s="163">
        <v>39</v>
      </c>
      <c r="I34" s="163"/>
      <c r="J34" s="163"/>
      <c r="K34" s="163"/>
      <c r="L34" s="163"/>
      <c r="M34" s="163"/>
      <c r="N34" s="163"/>
      <c r="O34" s="163"/>
      <c r="P34" s="154"/>
      <c r="Q34" s="182"/>
      <c r="R34" s="155">
        <f>SUM(F34:P34)</f>
        <v>112</v>
      </c>
      <c r="S34" s="156">
        <f t="shared" si="2"/>
        <v>37.333333333333336</v>
      </c>
      <c r="T34" s="157"/>
      <c r="U34" s="142"/>
      <c r="V34" s="190"/>
      <c r="W34" s="144"/>
      <c r="X34" s="28"/>
      <c r="Y34" s="28"/>
      <c r="Z34" s="161"/>
      <c r="AA34" s="190"/>
      <c r="AB34" s="161"/>
      <c r="AC34" s="142"/>
    </row>
    <row r="35" spans="1:29" s="138" customFormat="1" ht="18.75" customHeight="1" thickBot="1">
      <c r="A35" s="150"/>
      <c r="B35" s="41" t="s">
        <v>65</v>
      </c>
      <c r="C35" s="41" t="s">
        <v>124</v>
      </c>
      <c r="D35" s="154" t="s">
        <v>247</v>
      </c>
      <c r="E35" s="152">
        <f t="shared" si="0"/>
        <v>4</v>
      </c>
      <c r="F35" s="168"/>
      <c r="G35" s="177">
        <v>20</v>
      </c>
      <c r="H35" s="168">
        <v>36</v>
      </c>
      <c r="I35" s="168"/>
      <c r="J35" s="168"/>
      <c r="K35" s="168"/>
      <c r="L35" s="168">
        <v>20</v>
      </c>
      <c r="M35" s="168"/>
      <c r="N35" s="168"/>
      <c r="O35" s="168">
        <v>25</v>
      </c>
      <c r="P35" s="169"/>
      <c r="Q35" s="182"/>
      <c r="R35" s="155">
        <f>LARGE(F35:P35,1)+LARGE(F35:P35,2)+LARGE(F35:P35,3)+LARGE(F35:P35,4)</f>
        <v>101</v>
      </c>
      <c r="S35" s="156">
        <f t="shared" si="2"/>
        <v>25.25</v>
      </c>
      <c r="T35" s="157"/>
      <c r="U35" s="142"/>
      <c r="V35" s="190"/>
      <c r="W35" s="144"/>
      <c r="X35" s="28"/>
      <c r="Y35" s="28"/>
      <c r="Z35" s="161"/>
      <c r="AA35" s="190"/>
      <c r="AB35" s="161"/>
      <c r="AC35" s="142"/>
    </row>
    <row r="36" spans="1:29" s="138" customFormat="1" ht="18.75" customHeight="1" thickBot="1">
      <c r="A36" s="152"/>
      <c r="B36" s="41" t="s">
        <v>94</v>
      </c>
      <c r="C36" s="41" t="s">
        <v>95</v>
      </c>
      <c r="D36" s="154" t="s">
        <v>19</v>
      </c>
      <c r="E36" s="152">
        <f t="shared" si="0"/>
        <v>3</v>
      </c>
      <c r="F36" s="163"/>
      <c r="G36" s="177"/>
      <c r="H36" s="163"/>
      <c r="I36" s="163"/>
      <c r="J36" s="163"/>
      <c r="K36" s="163"/>
      <c r="L36" s="163">
        <v>36</v>
      </c>
      <c r="M36" s="163"/>
      <c r="N36" s="163"/>
      <c r="O36" s="163">
        <v>31</v>
      </c>
      <c r="P36" s="154">
        <v>32</v>
      </c>
      <c r="Q36" s="182"/>
      <c r="R36" s="155">
        <f>SUM(F36:P36)</f>
        <v>99</v>
      </c>
      <c r="S36" s="156">
        <f t="shared" si="2"/>
        <v>33</v>
      </c>
      <c r="T36" s="157"/>
      <c r="U36" s="142"/>
      <c r="V36" s="190"/>
      <c r="W36" s="144"/>
      <c r="X36" s="28"/>
      <c r="Y36" s="28"/>
      <c r="Z36" s="161"/>
      <c r="AA36" s="190"/>
      <c r="AB36" s="161"/>
      <c r="AC36" s="142"/>
    </row>
    <row r="37" spans="1:29" s="138" customFormat="1" ht="18.75" customHeight="1" thickBot="1">
      <c r="A37" s="166"/>
      <c r="B37" s="164" t="s">
        <v>210</v>
      </c>
      <c r="C37" s="164" t="s">
        <v>115</v>
      </c>
      <c r="D37" s="151" t="s">
        <v>211</v>
      </c>
      <c r="E37" s="152">
        <f t="shared" si="0"/>
        <v>2</v>
      </c>
      <c r="F37" s="188"/>
      <c r="G37" s="189"/>
      <c r="H37" s="188"/>
      <c r="I37" s="188"/>
      <c r="J37" s="188"/>
      <c r="K37" s="188"/>
      <c r="L37" s="188"/>
      <c r="M37" s="188">
        <v>50</v>
      </c>
      <c r="N37" s="188">
        <v>47</v>
      </c>
      <c r="O37" s="188"/>
      <c r="P37" s="154"/>
      <c r="Q37" s="182"/>
      <c r="R37" s="155">
        <f>SUM(F37:P37)</f>
        <v>97</v>
      </c>
      <c r="S37" s="156">
        <f t="shared" si="2"/>
        <v>48.5</v>
      </c>
      <c r="T37" s="157"/>
      <c r="U37" s="142"/>
      <c r="V37" s="190"/>
      <c r="W37" s="144"/>
      <c r="X37" s="28"/>
      <c r="Y37" s="28"/>
      <c r="Z37" s="161"/>
      <c r="AA37" s="190"/>
      <c r="AB37" s="161"/>
      <c r="AC37" s="142"/>
    </row>
    <row r="38" spans="1:29" s="138" customFormat="1" ht="18.75" customHeight="1" thickBot="1">
      <c r="A38" s="150"/>
      <c r="B38" s="164" t="s">
        <v>149</v>
      </c>
      <c r="C38" s="164" t="s">
        <v>150</v>
      </c>
      <c r="D38" s="151" t="s">
        <v>211</v>
      </c>
      <c r="E38" s="152">
        <f t="shared" si="0"/>
        <v>2</v>
      </c>
      <c r="F38" s="188"/>
      <c r="G38" s="189"/>
      <c r="H38" s="188"/>
      <c r="I38" s="188"/>
      <c r="J38" s="188"/>
      <c r="K38" s="188"/>
      <c r="L38" s="188"/>
      <c r="M38" s="188">
        <v>45</v>
      </c>
      <c r="N38" s="188">
        <v>50</v>
      </c>
      <c r="O38" s="188"/>
      <c r="P38" s="154"/>
      <c r="Q38" s="182"/>
      <c r="R38" s="155">
        <f>SUM(F38:P38)</f>
        <v>95</v>
      </c>
      <c r="S38" s="156">
        <f t="shared" si="2"/>
        <v>47.5</v>
      </c>
      <c r="T38" s="157"/>
      <c r="U38" s="142"/>
      <c r="V38" s="190"/>
      <c r="W38" s="144"/>
      <c r="X38" s="28"/>
      <c r="Y38" s="28"/>
      <c r="Z38" s="161"/>
      <c r="AA38" s="190"/>
      <c r="AB38" s="161"/>
      <c r="AC38" s="142"/>
    </row>
    <row r="39" spans="1:29" s="138" customFormat="1" ht="18.75" customHeight="1" thickBot="1">
      <c r="A39" s="150"/>
      <c r="B39" s="41" t="s">
        <v>144</v>
      </c>
      <c r="C39" s="41" t="s">
        <v>80</v>
      </c>
      <c r="D39" s="154"/>
      <c r="E39" s="152">
        <f t="shared" si="0"/>
        <v>5</v>
      </c>
      <c r="F39" s="163"/>
      <c r="G39" s="177">
        <v>20</v>
      </c>
      <c r="H39" s="163"/>
      <c r="I39" s="163">
        <v>20</v>
      </c>
      <c r="J39" s="163"/>
      <c r="K39" s="163">
        <v>21</v>
      </c>
      <c r="L39" s="163">
        <v>21</v>
      </c>
      <c r="M39" s="163"/>
      <c r="N39" s="163"/>
      <c r="O39" s="163"/>
      <c r="P39" s="154">
        <v>30</v>
      </c>
      <c r="Q39" s="182"/>
      <c r="R39" s="155">
        <f>LARGE(F39:P39,1)+LARGE(F39:P39,2)+LARGE(F39:P39,3)+LARGE(F39:P39,4)</f>
        <v>92</v>
      </c>
      <c r="S39" s="156">
        <f t="shared" si="2"/>
        <v>22.4</v>
      </c>
      <c r="T39" s="157"/>
      <c r="U39" s="142"/>
      <c r="V39" s="190"/>
      <c r="W39" s="144"/>
      <c r="X39" s="28"/>
      <c r="Y39" s="28"/>
      <c r="Z39" s="161"/>
      <c r="AA39" s="190"/>
      <c r="AB39" s="161"/>
      <c r="AC39" s="142"/>
    </row>
    <row r="40" spans="1:29" s="138" customFormat="1" ht="18.75" customHeight="1" thickBot="1">
      <c r="A40" s="150"/>
      <c r="B40" s="164" t="s">
        <v>213</v>
      </c>
      <c r="C40" s="164" t="s">
        <v>214</v>
      </c>
      <c r="D40" s="151" t="s">
        <v>211</v>
      </c>
      <c r="E40" s="152">
        <f t="shared" si="0"/>
        <v>2</v>
      </c>
      <c r="F40" s="188"/>
      <c r="G40" s="189"/>
      <c r="H40" s="188"/>
      <c r="I40" s="188"/>
      <c r="J40" s="188"/>
      <c r="K40" s="188"/>
      <c r="L40" s="188"/>
      <c r="M40" s="188">
        <v>47</v>
      </c>
      <c r="N40" s="188">
        <v>43</v>
      </c>
      <c r="O40" s="188"/>
      <c r="P40" s="154"/>
      <c r="Q40" s="182"/>
      <c r="R40" s="155">
        <f t="shared" ref="R40:R103" si="3">SUM(F40:P40)</f>
        <v>90</v>
      </c>
      <c r="S40" s="156">
        <f t="shared" si="2"/>
        <v>45</v>
      </c>
      <c r="T40" s="157"/>
      <c r="U40" s="142"/>
      <c r="V40" s="190"/>
      <c r="W40" s="144"/>
      <c r="X40" s="28"/>
      <c r="Y40" s="28"/>
      <c r="Z40" s="161"/>
      <c r="AA40" s="190"/>
      <c r="AB40" s="161"/>
      <c r="AC40" s="142"/>
    </row>
    <row r="41" spans="1:29" s="138" customFormat="1" ht="18.75" customHeight="1" thickBot="1">
      <c r="A41" s="150"/>
      <c r="B41" s="164" t="s">
        <v>212</v>
      </c>
      <c r="C41" s="164" t="s">
        <v>120</v>
      </c>
      <c r="D41" s="151" t="s">
        <v>211</v>
      </c>
      <c r="E41" s="152">
        <f t="shared" si="0"/>
        <v>2</v>
      </c>
      <c r="F41" s="188"/>
      <c r="G41" s="189"/>
      <c r="H41" s="188"/>
      <c r="I41" s="188"/>
      <c r="J41" s="188"/>
      <c r="K41" s="188"/>
      <c r="L41" s="188"/>
      <c r="M41" s="188">
        <v>50</v>
      </c>
      <c r="N41" s="188">
        <v>40</v>
      </c>
      <c r="O41" s="188"/>
      <c r="P41" s="154"/>
      <c r="Q41" s="182"/>
      <c r="R41" s="155">
        <f t="shared" si="3"/>
        <v>90</v>
      </c>
      <c r="S41" s="156">
        <f t="shared" si="2"/>
        <v>45</v>
      </c>
      <c r="T41" s="157"/>
      <c r="U41" s="142"/>
      <c r="V41" s="190"/>
      <c r="W41" s="144"/>
      <c r="X41" s="28"/>
      <c r="Y41" s="28"/>
      <c r="Z41" s="161"/>
      <c r="AA41" s="190"/>
      <c r="AB41" s="161"/>
      <c r="AC41" s="142"/>
    </row>
    <row r="42" spans="1:29" s="138" customFormat="1" ht="18.75" customHeight="1" thickBot="1">
      <c r="A42" s="150"/>
      <c r="B42" s="41" t="s">
        <v>263</v>
      </c>
      <c r="C42" s="41" t="s">
        <v>134</v>
      </c>
      <c r="D42" s="154"/>
      <c r="E42" s="152">
        <f t="shared" si="0"/>
        <v>3</v>
      </c>
      <c r="F42" s="163"/>
      <c r="G42" s="177">
        <v>28</v>
      </c>
      <c r="H42" s="163"/>
      <c r="I42" s="163"/>
      <c r="J42" s="163"/>
      <c r="K42" s="163">
        <v>27</v>
      </c>
      <c r="L42" s="163"/>
      <c r="M42" s="163"/>
      <c r="N42" s="163"/>
      <c r="O42" s="163"/>
      <c r="P42" s="154">
        <v>35</v>
      </c>
      <c r="Q42" s="182"/>
      <c r="R42" s="155">
        <f t="shared" si="3"/>
        <v>90</v>
      </c>
      <c r="S42" s="156">
        <f t="shared" si="2"/>
        <v>30</v>
      </c>
      <c r="T42" s="157"/>
      <c r="U42" s="142"/>
      <c r="V42" s="190"/>
      <c r="W42" s="144"/>
      <c r="X42" s="28"/>
      <c r="Y42" s="28"/>
      <c r="Z42" s="161"/>
      <c r="AA42" s="190"/>
      <c r="AB42" s="161"/>
      <c r="AC42" s="142"/>
    </row>
    <row r="43" spans="1:29" s="138" customFormat="1" ht="18.75" customHeight="1" thickBot="1">
      <c r="A43" s="150"/>
      <c r="B43" s="41" t="s">
        <v>105</v>
      </c>
      <c r="C43" s="41" t="s">
        <v>102</v>
      </c>
      <c r="D43" s="151" t="s">
        <v>24</v>
      </c>
      <c r="E43" s="152">
        <f t="shared" si="0"/>
        <v>2</v>
      </c>
      <c r="F43" s="153">
        <v>46</v>
      </c>
      <c r="G43" s="177">
        <v>43</v>
      </c>
      <c r="H43" s="153"/>
      <c r="I43" s="153"/>
      <c r="J43" s="153"/>
      <c r="K43" s="153"/>
      <c r="L43" s="153"/>
      <c r="M43" s="153"/>
      <c r="N43" s="153"/>
      <c r="O43" s="153"/>
      <c r="P43" s="154"/>
      <c r="Q43" s="182"/>
      <c r="R43" s="155">
        <f t="shared" si="3"/>
        <v>89</v>
      </c>
      <c r="S43" s="156">
        <f t="shared" si="2"/>
        <v>44.5</v>
      </c>
      <c r="T43" s="157"/>
      <c r="U43" s="142"/>
      <c r="V43" s="190"/>
      <c r="W43" s="144"/>
      <c r="X43" s="28"/>
      <c r="Y43" s="28"/>
      <c r="Z43" s="161"/>
      <c r="AA43" s="190"/>
      <c r="AB43" s="161"/>
      <c r="AC43" s="142"/>
    </row>
    <row r="44" spans="1:29" s="138" customFormat="1" ht="18.75" customHeight="1" thickBot="1">
      <c r="A44" s="150"/>
      <c r="B44" s="164" t="s">
        <v>248</v>
      </c>
      <c r="C44" s="164" t="s">
        <v>119</v>
      </c>
      <c r="D44" s="151" t="s">
        <v>211</v>
      </c>
      <c r="E44" s="152">
        <f t="shared" si="0"/>
        <v>2</v>
      </c>
      <c r="F44" s="188"/>
      <c r="G44" s="189"/>
      <c r="H44" s="188"/>
      <c r="I44" s="188"/>
      <c r="J44" s="188"/>
      <c r="K44" s="188"/>
      <c r="L44" s="188"/>
      <c r="M44" s="188">
        <v>43</v>
      </c>
      <c r="N44" s="188">
        <v>45</v>
      </c>
      <c r="O44" s="188"/>
      <c r="P44" s="154"/>
      <c r="Q44" s="182"/>
      <c r="R44" s="155">
        <f t="shared" si="3"/>
        <v>88</v>
      </c>
      <c r="S44" s="156">
        <f t="shared" si="2"/>
        <v>44</v>
      </c>
      <c r="T44" s="157"/>
      <c r="U44" s="142"/>
      <c r="V44" s="190"/>
      <c r="W44" s="144"/>
      <c r="X44" s="28"/>
      <c r="Y44" s="28"/>
      <c r="Z44" s="161"/>
      <c r="AA44" s="190"/>
      <c r="AB44" s="161"/>
      <c r="AC44" s="142"/>
    </row>
    <row r="45" spans="1:29" s="138" customFormat="1" ht="18.75" customHeight="1" thickBot="1">
      <c r="A45" s="150"/>
      <c r="B45" s="41" t="s">
        <v>141</v>
      </c>
      <c r="C45" s="41" t="s">
        <v>134</v>
      </c>
      <c r="D45" s="154"/>
      <c r="E45" s="152">
        <f t="shared" si="0"/>
        <v>3</v>
      </c>
      <c r="F45" s="163">
        <v>35</v>
      </c>
      <c r="G45" s="177">
        <v>24</v>
      </c>
      <c r="H45" s="163"/>
      <c r="I45" s="163"/>
      <c r="J45" s="163"/>
      <c r="K45" s="163">
        <v>29</v>
      </c>
      <c r="L45" s="163"/>
      <c r="M45" s="163"/>
      <c r="N45" s="163"/>
      <c r="O45" s="163"/>
      <c r="P45" s="154"/>
      <c r="Q45" s="182"/>
      <c r="R45" s="155">
        <f t="shared" si="3"/>
        <v>88</v>
      </c>
      <c r="S45" s="156">
        <f t="shared" si="2"/>
        <v>29.333333333333332</v>
      </c>
      <c r="T45" s="157"/>
      <c r="U45" s="142"/>
      <c r="V45" s="190"/>
      <c r="W45" s="144"/>
      <c r="X45" s="28"/>
      <c r="Y45" s="28"/>
      <c r="Z45" s="161"/>
      <c r="AA45" s="190"/>
      <c r="AB45" s="161"/>
      <c r="AC45" s="142"/>
    </row>
    <row r="46" spans="1:29" s="138" customFormat="1" ht="18.75" customHeight="1" thickBot="1">
      <c r="A46" s="150"/>
      <c r="B46" s="41" t="s">
        <v>330</v>
      </c>
      <c r="C46" s="41" t="s">
        <v>331</v>
      </c>
      <c r="D46" s="154"/>
      <c r="E46" s="152">
        <f t="shared" si="0"/>
        <v>3</v>
      </c>
      <c r="F46" s="163">
        <v>35</v>
      </c>
      <c r="G46" s="177">
        <v>23</v>
      </c>
      <c r="H46" s="163"/>
      <c r="I46" s="163"/>
      <c r="J46" s="163"/>
      <c r="K46" s="163">
        <v>28</v>
      </c>
      <c r="L46" s="163"/>
      <c r="M46" s="163"/>
      <c r="N46" s="163"/>
      <c r="O46" s="163"/>
      <c r="P46" s="154"/>
      <c r="Q46" s="182"/>
      <c r="R46" s="155">
        <f t="shared" si="3"/>
        <v>86</v>
      </c>
      <c r="S46" s="156">
        <f t="shared" si="2"/>
        <v>28.666666666666668</v>
      </c>
      <c r="T46" s="157"/>
      <c r="U46" s="142"/>
      <c r="V46" s="190"/>
      <c r="W46" s="144"/>
      <c r="X46" s="28"/>
      <c r="Y46" s="28"/>
      <c r="Z46" s="161"/>
      <c r="AA46" s="190"/>
      <c r="AB46" s="161"/>
      <c r="AC46" s="142"/>
    </row>
    <row r="47" spans="1:29" s="138" customFormat="1" ht="18.75" customHeight="1" thickBot="1">
      <c r="A47" s="150"/>
      <c r="B47" s="164" t="s">
        <v>121</v>
      </c>
      <c r="C47" s="164" t="s">
        <v>122</v>
      </c>
      <c r="D47" s="151" t="s">
        <v>211</v>
      </c>
      <c r="E47" s="152">
        <f t="shared" si="0"/>
        <v>2</v>
      </c>
      <c r="F47" s="188"/>
      <c r="G47" s="189"/>
      <c r="H47" s="188"/>
      <c r="I47" s="188"/>
      <c r="J47" s="188"/>
      <c r="K47" s="188"/>
      <c r="L47" s="188"/>
      <c r="M47" s="188">
        <v>47</v>
      </c>
      <c r="N47" s="188">
        <v>37</v>
      </c>
      <c r="O47" s="188"/>
      <c r="P47" s="154"/>
      <c r="Q47" s="142"/>
      <c r="R47" s="155">
        <f t="shared" si="3"/>
        <v>84</v>
      </c>
      <c r="S47" s="156">
        <f t="shared" si="2"/>
        <v>42</v>
      </c>
      <c r="U47" s="142"/>
      <c r="V47" s="142"/>
      <c r="W47" s="144"/>
      <c r="X47" s="28"/>
      <c r="Y47" s="28"/>
      <c r="Z47" s="161"/>
      <c r="AA47" s="180"/>
      <c r="AB47" s="161"/>
      <c r="AC47" s="142"/>
    </row>
    <row r="48" spans="1:29" s="138" customFormat="1" ht="18.75" customHeight="1" thickBot="1">
      <c r="A48" s="150"/>
      <c r="B48" s="164" t="s">
        <v>118</v>
      </c>
      <c r="C48" s="164" t="s">
        <v>119</v>
      </c>
      <c r="D48" s="151" t="s">
        <v>211</v>
      </c>
      <c r="E48" s="152">
        <f t="shared" si="0"/>
        <v>2</v>
      </c>
      <c r="F48" s="188"/>
      <c r="G48" s="189"/>
      <c r="H48" s="188"/>
      <c r="I48" s="188"/>
      <c r="J48" s="188"/>
      <c r="K48" s="188"/>
      <c r="L48" s="188"/>
      <c r="M48" s="188">
        <v>43</v>
      </c>
      <c r="N48" s="188">
        <v>38</v>
      </c>
      <c r="O48" s="188"/>
      <c r="P48" s="154"/>
      <c r="Q48" s="142"/>
      <c r="R48" s="155">
        <f t="shared" si="3"/>
        <v>81</v>
      </c>
      <c r="S48" s="156">
        <f t="shared" si="2"/>
        <v>40.5</v>
      </c>
      <c r="U48" s="142"/>
      <c r="V48" s="142"/>
      <c r="W48" s="144"/>
      <c r="X48" s="28"/>
      <c r="Y48" s="28"/>
      <c r="Z48" s="161"/>
      <c r="AA48" s="180"/>
      <c r="AB48" s="161"/>
      <c r="AC48" s="142"/>
    </row>
    <row r="49" spans="1:32" s="138" customFormat="1" ht="18.75" customHeight="1" thickBot="1">
      <c r="A49" s="150"/>
      <c r="B49" s="164" t="s">
        <v>125</v>
      </c>
      <c r="C49" s="164" t="s">
        <v>126</v>
      </c>
      <c r="D49" s="151" t="s">
        <v>211</v>
      </c>
      <c r="E49" s="152">
        <f t="shared" si="0"/>
        <v>2</v>
      </c>
      <c r="F49" s="188"/>
      <c r="G49" s="189"/>
      <c r="H49" s="188"/>
      <c r="I49" s="188"/>
      <c r="J49" s="188"/>
      <c r="K49" s="188"/>
      <c r="L49" s="188"/>
      <c r="M49" s="188">
        <v>41</v>
      </c>
      <c r="N49" s="188">
        <v>39</v>
      </c>
      <c r="O49" s="188"/>
      <c r="P49" s="154"/>
      <c r="Q49" s="142"/>
      <c r="R49" s="155">
        <f t="shared" si="3"/>
        <v>80</v>
      </c>
      <c r="S49" s="156">
        <f t="shared" si="2"/>
        <v>40</v>
      </c>
      <c r="U49" s="142"/>
      <c r="V49" s="142"/>
      <c r="W49" s="144"/>
      <c r="X49" s="28"/>
      <c r="Y49" s="28"/>
      <c r="Z49" s="161"/>
      <c r="AA49" s="180"/>
      <c r="AB49" s="161"/>
      <c r="AC49" s="142"/>
    </row>
    <row r="50" spans="1:32" s="138" customFormat="1" ht="18.75" customHeight="1" thickBot="1">
      <c r="A50" s="150"/>
      <c r="B50" s="41" t="s">
        <v>180</v>
      </c>
      <c r="C50" s="41" t="s">
        <v>181</v>
      </c>
      <c r="D50" s="151" t="s">
        <v>25</v>
      </c>
      <c r="E50" s="152">
        <f t="shared" si="0"/>
        <v>3</v>
      </c>
      <c r="F50" s="163"/>
      <c r="G50" s="177"/>
      <c r="H50" s="163"/>
      <c r="I50" s="163"/>
      <c r="J50" s="163"/>
      <c r="K50" s="163">
        <v>25</v>
      </c>
      <c r="L50" s="163">
        <v>20</v>
      </c>
      <c r="M50" s="163"/>
      <c r="N50" s="163"/>
      <c r="O50" s="163"/>
      <c r="P50" s="154">
        <v>34</v>
      </c>
      <c r="Q50" s="142"/>
      <c r="R50" s="155">
        <f t="shared" si="3"/>
        <v>79</v>
      </c>
      <c r="S50" s="156">
        <f t="shared" si="2"/>
        <v>26.333333333333332</v>
      </c>
      <c r="U50" s="142"/>
      <c r="V50" s="142"/>
      <c r="W50" s="144"/>
      <c r="X50" s="28"/>
      <c r="Y50" s="28"/>
      <c r="Z50" s="161"/>
      <c r="AA50" s="180"/>
      <c r="AB50" s="161"/>
      <c r="AC50" s="142"/>
    </row>
    <row r="51" spans="1:32" s="138" customFormat="1" ht="18.75" customHeight="1" thickBot="1">
      <c r="A51" s="150"/>
      <c r="B51" s="41" t="s">
        <v>98</v>
      </c>
      <c r="C51" s="41" t="s">
        <v>99</v>
      </c>
      <c r="D51" s="151"/>
      <c r="E51" s="152">
        <f t="shared" si="0"/>
        <v>2</v>
      </c>
      <c r="F51" s="153">
        <v>39</v>
      </c>
      <c r="G51" s="41">
        <v>39</v>
      </c>
      <c r="H51" s="153"/>
      <c r="I51" s="153"/>
      <c r="J51" s="153"/>
      <c r="K51" s="153"/>
      <c r="L51" s="153"/>
      <c r="M51" s="153"/>
      <c r="N51" s="153"/>
      <c r="O51" s="153"/>
      <c r="P51" s="154"/>
      <c r="Q51" s="142"/>
      <c r="R51" s="155">
        <f t="shared" si="3"/>
        <v>78</v>
      </c>
      <c r="S51" s="156">
        <f t="shared" si="2"/>
        <v>39</v>
      </c>
      <c r="U51" s="142"/>
      <c r="V51" s="142"/>
      <c r="W51" s="144"/>
      <c r="X51" s="28"/>
      <c r="Y51" s="28"/>
      <c r="Z51" s="161"/>
      <c r="AA51" s="180"/>
      <c r="AB51" s="161"/>
      <c r="AC51" s="142"/>
    </row>
    <row r="52" spans="1:32" s="138" customFormat="1" ht="18.75" customHeight="1" thickBot="1">
      <c r="A52" s="150"/>
      <c r="B52" s="41" t="s">
        <v>72</v>
      </c>
      <c r="C52" s="41" t="s">
        <v>73</v>
      </c>
      <c r="D52" s="151" t="s">
        <v>74</v>
      </c>
      <c r="E52" s="152">
        <f t="shared" si="0"/>
        <v>2</v>
      </c>
      <c r="F52" s="168">
        <v>44</v>
      </c>
      <c r="G52" s="41"/>
      <c r="H52" s="168"/>
      <c r="I52" s="168"/>
      <c r="J52" s="168"/>
      <c r="K52" s="168"/>
      <c r="L52" s="168"/>
      <c r="M52" s="168"/>
      <c r="N52" s="168"/>
      <c r="O52" s="168"/>
      <c r="P52" s="169">
        <v>34</v>
      </c>
      <c r="Q52" s="142"/>
      <c r="R52" s="155">
        <f t="shared" si="3"/>
        <v>78</v>
      </c>
      <c r="S52" s="156">
        <f t="shared" si="2"/>
        <v>39</v>
      </c>
      <c r="U52" s="142"/>
      <c r="V52" s="142"/>
      <c r="W52" s="144"/>
      <c r="X52" s="28"/>
      <c r="Y52" s="28"/>
      <c r="Z52" s="161"/>
      <c r="AA52" s="180"/>
      <c r="AB52" s="161"/>
      <c r="AC52" s="142"/>
    </row>
    <row r="53" spans="1:32" s="138" customFormat="1" ht="18.75" customHeight="1" thickBot="1">
      <c r="A53" s="150"/>
      <c r="B53" s="41" t="s">
        <v>332</v>
      </c>
      <c r="C53" s="41" t="s">
        <v>113</v>
      </c>
      <c r="D53" s="154" t="s">
        <v>49</v>
      </c>
      <c r="E53" s="152">
        <f t="shared" si="0"/>
        <v>2</v>
      </c>
      <c r="F53" s="163">
        <v>47</v>
      </c>
      <c r="G53" s="177">
        <v>29</v>
      </c>
      <c r="H53" s="163"/>
      <c r="I53" s="163"/>
      <c r="J53" s="163"/>
      <c r="K53" s="163"/>
      <c r="L53" s="163"/>
      <c r="M53" s="163"/>
      <c r="N53" s="163"/>
      <c r="O53" s="163"/>
      <c r="P53" s="154"/>
      <c r="Q53" s="142"/>
      <c r="R53" s="155">
        <f t="shared" si="3"/>
        <v>76</v>
      </c>
      <c r="S53" s="156">
        <f t="shared" si="2"/>
        <v>38</v>
      </c>
      <c r="T53" s="157"/>
      <c r="U53" s="142"/>
      <c r="V53" s="142"/>
      <c r="W53" s="144"/>
      <c r="X53" s="28"/>
      <c r="Y53" s="28"/>
      <c r="Z53" s="193"/>
      <c r="AA53" s="180"/>
      <c r="AB53" s="161"/>
      <c r="AC53" s="187"/>
      <c r="AD53" s="187"/>
      <c r="AE53" s="187"/>
      <c r="AF53" s="161"/>
    </row>
    <row r="54" spans="1:32" s="138" customFormat="1" ht="18.75" customHeight="1" thickBot="1">
      <c r="A54" s="150"/>
      <c r="B54" s="41" t="s">
        <v>137</v>
      </c>
      <c r="C54" s="41" t="s">
        <v>138</v>
      </c>
      <c r="D54" s="151"/>
      <c r="E54" s="152">
        <f t="shared" si="0"/>
        <v>2</v>
      </c>
      <c r="F54" s="163">
        <v>38</v>
      </c>
      <c r="G54" s="177">
        <v>38</v>
      </c>
      <c r="H54" s="163"/>
      <c r="I54" s="163"/>
      <c r="J54" s="163"/>
      <c r="K54" s="163"/>
      <c r="L54" s="163"/>
      <c r="M54" s="163"/>
      <c r="N54" s="163"/>
      <c r="O54" s="163"/>
      <c r="P54" s="154"/>
      <c r="Q54" s="182"/>
      <c r="R54" s="155">
        <f t="shared" si="3"/>
        <v>76</v>
      </c>
      <c r="S54" s="156">
        <f t="shared" si="2"/>
        <v>38</v>
      </c>
      <c r="U54" s="142"/>
      <c r="V54" s="142"/>
      <c r="W54" s="144"/>
      <c r="X54" s="28"/>
      <c r="Y54" s="28"/>
      <c r="Z54" s="193"/>
      <c r="AA54" s="180"/>
      <c r="AB54" s="161"/>
      <c r="AC54" s="142"/>
    </row>
    <row r="55" spans="1:32" s="138" customFormat="1" ht="18.75" customHeight="1" thickBot="1">
      <c r="A55" s="150"/>
      <c r="B55" s="164" t="s">
        <v>249</v>
      </c>
      <c r="C55" s="164" t="s">
        <v>214</v>
      </c>
      <c r="D55" s="151" t="s">
        <v>211</v>
      </c>
      <c r="E55" s="152">
        <f t="shared" si="0"/>
        <v>2</v>
      </c>
      <c r="F55" s="188"/>
      <c r="G55" s="189"/>
      <c r="H55" s="188"/>
      <c r="I55" s="188"/>
      <c r="J55" s="188"/>
      <c r="K55" s="188"/>
      <c r="L55" s="188"/>
      <c r="M55" s="188">
        <v>40</v>
      </c>
      <c r="N55" s="188">
        <v>35</v>
      </c>
      <c r="O55" s="188"/>
      <c r="P55" s="154"/>
      <c r="Q55" s="182"/>
      <c r="R55" s="155">
        <f t="shared" si="3"/>
        <v>75</v>
      </c>
      <c r="S55" s="156">
        <f t="shared" si="2"/>
        <v>37.5</v>
      </c>
      <c r="U55" s="142"/>
      <c r="V55" s="142"/>
      <c r="W55" s="144"/>
      <c r="X55" s="28"/>
      <c r="Y55" s="28"/>
      <c r="Z55" s="193"/>
      <c r="AA55" s="180"/>
      <c r="AB55" s="161"/>
      <c r="AC55" s="142"/>
    </row>
    <row r="56" spans="1:32" s="138" customFormat="1" ht="18.75" customHeight="1" thickBot="1">
      <c r="A56" s="150"/>
      <c r="B56" s="41" t="s">
        <v>174</v>
      </c>
      <c r="C56" s="41" t="s">
        <v>102</v>
      </c>
      <c r="D56" s="154" t="s">
        <v>24</v>
      </c>
      <c r="E56" s="152">
        <f t="shared" si="0"/>
        <v>2</v>
      </c>
      <c r="F56" s="194">
        <v>42</v>
      </c>
      <c r="G56" s="177">
        <v>32</v>
      </c>
      <c r="H56" s="194"/>
      <c r="I56" s="194"/>
      <c r="J56" s="194"/>
      <c r="K56" s="194"/>
      <c r="L56" s="194"/>
      <c r="M56" s="194"/>
      <c r="N56" s="194"/>
      <c r="O56" s="194"/>
      <c r="P56" s="154"/>
      <c r="Q56" s="182"/>
      <c r="R56" s="155">
        <f t="shared" si="3"/>
        <v>74</v>
      </c>
      <c r="S56" s="156">
        <f t="shared" si="2"/>
        <v>37</v>
      </c>
      <c r="T56" s="157"/>
      <c r="U56" s="142"/>
      <c r="V56" s="142"/>
      <c r="W56" s="144"/>
      <c r="X56" s="28"/>
      <c r="Y56" s="28"/>
      <c r="Z56" s="193"/>
      <c r="AA56" s="142"/>
      <c r="AB56" s="161"/>
      <c r="AC56" s="142"/>
    </row>
    <row r="57" spans="1:32" s="138" customFormat="1" ht="18.75" customHeight="1" thickBot="1">
      <c r="A57" s="150"/>
      <c r="B57" s="164" t="s">
        <v>114</v>
      </c>
      <c r="C57" s="164" t="s">
        <v>139</v>
      </c>
      <c r="D57" s="151" t="s">
        <v>211</v>
      </c>
      <c r="E57" s="152">
        <f t="shared" si="0"/>
        <v>2</v>
      </c>
      <c r="F57" s="188"/>
      <c r="G57" s="189"/>
      <c r="H57" s="188"/>
      <c r="I57" s="188"/>
      <c r="J57" s="188"/>
      <c r="K57" s="188"/>
      <c r="L57" s="188"/>
      <c r="M57" s="188">
        <v>40</v>
      </c>
      <c r="N57" s="188">
        <v>34</v>
      </c>
      <c r="O57" s="188"/>
      <c r="P57" s="154"/>
      <c r="Q57" s="182"/>
      <c r="R57" s="155">
        <f t="shared" si="3"/>
        <v>74</v>
      </c>
      <c r="S57" s="156">
        <f t="shared" si="2"/>
        <v>37</v>
      </c>
      <c r="T57" s="157"/>
      <c r="U57" s="142"/>
      <c r="V57" s="142"/>
      <c r="W57" s="144"/>
      <c r="X57" s="28"/>
      <c r="Y57" s="28"/>
      <c r="Z57" s="193"/>
      <c r="AA57" s="142"/>
      <c r="AB57" s="161"/>
      <c r="AC57" s="142"/>
    </row>
    <row r="58" spans="1:32" s="138" customFormat="1" ht="18.75" customHeight="1" thickBot="1">
      <c r="A58" s="152"/>
      <c r="B58" s="41" t="s">
        <v>98</v>
      </c>
      <c r="C58" s="41" t="s">
        <v>132</v>
      </c>
      <c r="D58" s="151"/>
      <c r="E58" s="152">
        <f t="shared" si="0"/>
        <v>2</v>
      </c>
      <c r="F58" s="163">
        <v>38</v>
      </c>
      <c r="G58" s="177">
        <v>33</v>
      </c>
      <c r="H58" s="163"/>
      <c r="I58" s="163"/>
      <c r="J58" s="163"/>
      <c r="K58" s="163"/>
      <c r="L58" s="163"/>
      <c r="M58" s="163"/>
      <c r="N58" s="163"/>
      <c r="O58" s="163"/>
      <c r="P58" s="169"/>
      <c r="Q58" s="182"/>
      <c r="R58" s="155">
        <f t="shared" si="3"/>
        <v>71</v>
      </c>
      <c r="S58" s="156">
        <f t="shared" si="2"/>
        <v>35.5</v>
      </c>
      <c r="T58" s="157"/>
      <c r="U58" s="142"/>
      <c r="V58" s="142"/>
      <c r="W58" s="144"/>
      <c r="X58" s="28"/>
      <c r="Y58" s="28"/>
      <c r="Z58" s="193"/>
      <c r="AA58" s="142"/>
      <c r="AB58" s="161"/>
      <c r="AC58" s="142"/>
    </row>
    <row r="59" spans="1:32" s="138" customFormat="1" ht="18.75" customHeight="1" thickBot="1">
      <c r="A59" s="150"/>
      <c r="B59" s="41" t="s">
        <v>170</v>
      </c>
      <c r="C59" s="41" t="s">
        <v>333</v>
      </c>
      <c r="D59" s="151"/>
      <c r="E59" s="152">
        <f t="shared" si="0"/>
        <v>2</v>
      </c>
      <c r="F59" s="153">
        <v>46</v>
      </c>
      <c r="G59" s="177">
        <v>24</v>
      </c>
      <c r="H59" s="153"/>
      <c r="I59" s="153"/>
      <c r="J59" s="153"/>
      <c r="K59" s="153"/>
      <c r="L59" s="153"/>
      <c r="M59" s="153"/>
      <c r="N59" s="153"/>
      <c r="O59" s="153"/>
      <c r="P59" s="154"/>
      <c r="Q59" s="142"/>
      <c r="R59" s="155">
        <f t="shared" si="3"/>
        <v>70</v>
      </c>
      <c r="S59" s="156">
        <f t="shared" si="2"/>
        <v>35</v>
      </c>
      <c r="T59" s="157"/>
      <c r="W59" s="195"/>
      <c r="X59" s="28"/>
      <c r="Y59" s="28"/>
      <c r="Z59" s="193"/>
      <c r="AA59" s="142"/>
      <c r="AB59" s="161"/>
      <c r="AC59" s="142"/>
    </row>
    <row r="60" spans="1:32" s="138" customFormat="1" ht="18.75" customHeight="1" thickBot="1">
      <c r="A60" s="150"/>
      <c r="B60" s="191" t="s">
        <v>127</v>
      </c>
      <c r="C60" s="191" t="s">
        <v>255</v>
      </c>
      <c r="D60" s="151" t="s">
        <v>74</v>
      </c>
      <c r="E60" s="152">
        <f t="shared" si="0"/>
        <v>2</v>
      </c>
      <c r="F60" s="188"/>
      <c r="G60" s="196"/>
      <c r="H60" s="188"/>
      <c r="I60" s="188"/>
      <c r="J60" s="188"/>
      <c r="K60" s="188"/>
      <c r="L60" s="188">
        <v>37</v>
      </c>
      <c r="M60" s="188"/>
      <c r="N60" s="188"/>
      <c r="O60" s="188"/>
      <c r="P60" s="151">
        <v>33</v>
      </c>
      <c r="Q60" s="197"/>
      <c r="R60" s="155">
        <f t="shared" si="3"/>
        <v>70</v>
      </c>
      <c r="S60" s="156">
        <f t="shared" si="2"/>
        <v>35</v>
      </c>
      <c r="T60" s="157"/>
      <c r="W60" s="195"/>
      <c r="X60" s="28"/>
      <c r="Y60" s="28"/>
      <c r="Z60" s="193"/>
      <c r="AA60" s="142"/>
      <c r="AB60" s="161"/>
      <c r="AC60" s="142"/>
    </row>
    <row r="61" spans="1:32" s="138" customFormat="1" ht="18.75" customHeight="1" thickBot="1">
      <c r="A61" s="150"/>
      <c r="B61" s="41" t="s">
        <v>79</v>
      </c>
      <c r="C61" s="41" t="s">
        <v>107</v>
      </c>
      <c r="D61" s="154" t="s">
        <v>28</v>
      </c>
      <c r="E61" s="152">
        <f t="shared" si="0"/>
        <v>2</v>
      </c>
      <c r="F61" s="168">
        <v>33</v>
      </c>
      <c r="G61" s="177">
        <v>35</v>
      </c>
      <c r="H61" s="168"/>
      <c r="I61" s="168"/>
      <c r="J61" s="168"/>
      <c r="K61" s="168"/>
      <c r="L61" s="168"/>
      <c r="M61" s="168"/>
      <c r="N61" s="168"/>
      <c r="O61" s="168"/>
      <c r="P61" s="169"/>
      <c r="Q61" s="142"/>
      <c r="R61" s="155">
        <f t="shared" si="3"/>
        <v>68</v>
      </c>
      <c r="S61" s="156">
        <f t="shared" si="2"/>
        <v>34</v>
      </c>
      <c r="T61" s="157"/>
      <c r="W61" s="195"/>
      <c r="Z61" s="193"/>
      <c r="AA61" s="180"/>
      <c r="AB61" s="193"/>
      <c r="AC61" s="142"/>
    </row>
    <row r="62" spans="1:32" s="138" customFormat="1" ht="18.75" customHeight="1" thickBot="1">
      <c r="A62" s="150"/>
      <c r="B62" s="41" t="s">
        <v>253</v>
      </c>
      <c r="C62" s="41" t="s">
        <v>254</v>
      </c>
      <c r="D62" s="151"/>
      <c r="E62" s="152">
        <f t="shared" si="0"/>
        <v>2</v>
      </c>
      <c r="F62" s="168">
        <v>37</v>
      </c>
      <c r="G62" s="177">
        <v>31</v>
      </c>
      <c r="H62" s="168"/>
      <c r="I62" s="168"/>
      <c r="J62" s="168"/>
      <c r="K62" s="168"/>
      <c r="L62" s="168"/>
      <c r="M62" s="168"/>
      <c r="N62" s="168"/>
      <c r="O62" s="168"/>
      <c r="P62" s="169"/>
      <c r="Q62" s="182"/>
      <c r="R62" s="155">
        <f t="shared" si="3"/>
        <v>68</v>
      </c>
      <c r="S62" s="156">
        <f t="shared" si="2"/>
        <v>34</v>
      </c>
      <c r="T62" s="157"/>
      <c r="V62" s="28"/>
      <c r="W62" s="139"/>
      <c r="X62" s="28"/>
      <c r="Y62" s="28"/>
      <c r="Z62" s="193"/>
      <c r="AA62" s="142"/>
      <c r="AB62" s="193"/>
      <c r="AC62" s="142"/>
    </row>
    <row r="63" spans="1:32" s="138" customFormat="1" ht="18.75" customHeight="1" thickBot="1">
      <c r="A63" s="150"/>
      <c r="B63" s="41" t="s">
        <v>334</v>
      </c>
      <c r="C63" s="41" t="s">
        <v>335</v>
      </c>
      <c r="D63" s="151" t="s">
        <v>19</v>
      </c>
      <c r="E63" s="152">
        <f t="shared" si="0"/>
        <v>2</v>
      </c>
      <c r="F63" s="163">
        <v>33</v>
      </c>
      <c r="G63" s="177"/>
      <c r="H63" s="163"/>
      <c r="I63" s="163"/>
      <c r="J63" s="163">
        <v>35</v>
      </c>
      <c r="K63" s="163"/>
      <c r="L63" s="163"/>
      <c r="M63" s="163"/>
      <c r="N63" s="163"/>
      <c r="O63" s="163"/>
      <c r="P63" s="154"/>
      <c r="Q63" s="142"/>
      <c r="R63" s="155">
        <f t="shared" si="3"/>
        <v>68</v>
      </c>
      <c r="S63" s="156">
        <f t="shared" si="2"/>
        <v>34</v>
      </c>
      <c r="T63" s="157"/>
      <c r="V63" s="28"/>
      <c r="W63" s="139"/>
      <c r="X63" s="28"/>
      <c r="Y63" s="28"/>
      <c r="Z63" s="193"/>
      <c r="AA63" s="142"/>
      <c r="AB63" s="193"/>
      <c r="AC63" s="142"/>
    </row>
    <row r="64" spans="1:32" s="138" customFormat="1" ht="18.75" customHeight="1" thickBot="1">
      <c r="A64" s="152"/>
      <c r="B64" s="41" t="s">
        <v>336</v>
      </c>
      <c r="C64" s="41" t="s">
        <v>128</v>
      </c>
      <c r="D64" s="151"/>
      <c r="E64" s="152">
        <f t="shared" si="0"/>
        <v>2</v>
      </c>
      <c r="F64" s="163">
        <v>32</v>
      </c>
      <c r="G64" s="177">
        <v>33</v>
      </c>
      <c r="H64" s="163"/>
      <c r="I64" s="163"/>
      <c r="J64" s="163"/>
      <c r="K64" s="163"/>
      <c r="L64" s="163"/>
      <c r="M64" s="163"/>
      <c r="N64" s="163"/>
      <c r="O64" s="163"/>
      <c r="P64" s="154"/>
      <c r="Q64" s="142"/>
      <c r="R64" s="155">
        <f t="shared" si="3"/>
        <v>65</v>
      </c>
      <c r="S64" s="156">
        <f t="shared" si="2"/>
        <v>32.5</v>
      </c>
      <c r="T64" s="157"/>
      <c r="W64" s="195"/>
      <c r="Z64" s="193"/>
      <c r="AA64" s="142"/>
      <c r="AB64" s="193"/>
      <c r="AC64" s="142"/>
    </row>
    <row r="65" spans="1:32" s="138" customFormat="1" ht="18.75" customHeight="1" thickBot="1">
      <c r="A65" s="150"/>
      <c r="B65" s="41" t="s">
        <v>269</v>
      </c>
      <c r="C65" s="41" t="s">
        <v>84</v>
      </c>
      <c r="D65" s="154"/>
      <c r="E65" s="152">
        <f t="shared" si="0"/>
        <v>2</v>
      </c>
      <c r="F65" s="163"/>
      <c r="G65" s="177">
        <v>27</v>
      </c>
      <c r="H65" s="163">
        <v>38</v>
      </c>
      <c r="I65" s="163"/>
      <c r="J65" s="163"/>
      <c r="K65" s="163"/>
      <c r="L65" s="163"/>
      <c r="M65" s="163"/>
      <c r="N65" s="163"/>
      <c r="O65" s="163"/>
      <c r="P65" s="154"/>
      <c r="Q65" s="142"/>
      <c r="R65" s="155">
        <f t="shared" si="3"/>
        <v>65</v>
      </c>
      <c r="S65" s="156">
        <f t="shared" si="2"/>
        <v>32.5</v>
      </c>
      <c r="T65" s="157"/>
      <c r="W65" s="195"/>
      <c r="Z65" s="193"/>
      <c r="AA65" s="142"/>
      <c r="AB65" s="193"/>
      <c r="AC65" s="142"/>
    </row>
    <row r="66" spans="1:32" s="138" customFormat="1" ht="18.75" customHeight="1" thickBot="1">
      <c r="A66" s="152"/>
      <c r="B66" s="41" t="s">
        <v>137</v>
      </c>
      <c r="C66" s="41" t="s">
        <v>250</v>
      </c>
      <c r="D66" s="151" t="s">
        <v>392</v>
      </c>
      <c r="E66" s="152">
        <f t="shared" si="0"/>
        <v>2</v>
      </c>
      <c r="F66" s="168">
        <v>34</v>
      </c>
      <c r="G66" s="177">
        <v>30</v>
      </c>
      <c r="H66" s="168"/>
      <c r="I66" s="168"/>
      <c r="J66" s="168"/>
      <c r="K66" s="168"/>
      <c r="L66" s="168"/>
      <c r="M66" s="168"/>
      <c r="N66" s="168"/>
      <c r="O66" s="168"/>
      <c r="P66" s="169"/>
      <c r="Q66" s="142"/>
      <c r="R66" s="155">
        <f t="shared" si="3"/>
        <v>64</v>
      </c>
      <c r="S66" s="156">
        <f t="shared" si="2"/>
        <v>32</v>
      </c>
      <c r="T66" s="157"/>
      <c r="W66" s="195"/>
      <c r="Z66" s="193"/>
      <c r="AA66" s="142"/>
      <c r="AB66" s="193"/>
      <c r="AC66" s="142"/>
    </row>
    <row r="67" spans="1:32" s="138" customFormat="1" ht="18.75" customHeight="1" thickBot="1">
      <c r="A67" s="150"/>
      <c r="B67" s="41" t="s">
        <v>337</v>
      </c>
      <c r="C67" s="41" t="s">
        <v>338</v>
      </c>
      <c r="D67" s="154"/>
      <c r="E67" s="152">
        <f t="shared" si="0"/>
        <v>2</v>
      </c>
      <c r="F67" s="188"/>
      <c r="G67" s="177"/>
      <c r="H67" s="188"/>
      <c r="I67" s="188"/>
      <c r="J67" s="188"/>
      <c r="K67" s="188"/>
      <c r="L67" s="188">
        <v>35</v>
      </c>
      <c r="M67" s="188"/>
      <c r="N67" s="188"/>
      <c r="O67" s="188">
        <v>29</v>
      </c>
      <c r="P67" s="154"/>
      <c r="Q67" s="142"/>
      <c r="R67" s="155">
        <f t="shared" si="3"/>
        <v>64</v>
      </c>
      <c r="S67" s="156">
        <f t="shared" si="2"/>
        <v>32</v>
      </c>
      <c r="T67" s="157"/>
      <c r="W67" s="195"/>
      <c r="Z67" s="193"/>
      <c r="AA67" s="142"/>
      <c r="AB67" s="193"/>
      <c r="AC67" s="142"/>
    </row>
    <row r="68" spans="1:32" s="138" customFormat="1" ht="18.75" customHeight="1" thickBot="1">
      <c r="A68" s="150"/>
      <c r="B68" s="41" t="s">
        <v>174</v>
      </c>
      <c r="C68" s="41" t="s">
        <v>251</v>
      </c>
      <c r="D68" s="154" t="s">
        <v>74</v>
      </c>
      <c r="E68" s="152">
        <f t="shared" si="0"/>
        <v>2</v>
      </c>
      <c r="F68" s="163"/>
      <c r="G68" s="177"/>
      <c r="H68" s="163"/>
      <c r="I68" s="163"/>
      <c r="J68" s="163"/>
      <c r="K68" s="163"/>
      <c r="L68" s="163">
        <v>28</v>
      </c>
      <c r="M68" s="163"/>
      <c r="N68" s="163"/>
      <c r="O68" s="163"/>
      <c r="P68" s="154">
        <v>36</v>
      </c>
      <c r="Q68" s="182"/>
      <c r="R68" s="155">
        <f t="shared" si="3"/>
        <v>64</v>
      </c>
      <c r="S68" s="156">
        <f t="shared" si="2"/>
        <v>32</v>
      </c>
      <c r="T68" s="157"/>
      <c r="V68" s="28"/>
      <c r="W68" s="139"/>
      <c r="X68" s="28"/>
      <c r="Y68" s="28"/>
      <c r="Z68" s="193"/>
      <c r="AA68" s="142"/>
      <c r="AB68" s="193"/>
      <c r="AC68" s="142"/>
    </row>
    <row r="69" spans="1:32" s="138" customFormat="1" ht="18.75" customHeight="1" thickBot="1">
      <c r="A69" s="150"/>
      <c r="B69" s="164" t="s">
        <v>145</v>
      </c>
      <c r="C69" s="164" t="s">
        <v>66</v>
      </c>
      <c r="D69" s="151" t="s">
        <v>26</v>
      </c>
      <c r="E69" s="152">
        <f t="shared" ref="E69:E132" si="4">COUNT(F69:P69)</f>
        <v>2</v>
      </c>
      <c r="F69" s="188"/>
      <c r="G69" s="189"/>
      <c r="H69" s="188"/>
      <c r="I69" s="188"/>
      <c r="J69" s="188">
        <v>37</v>
      </c>
      <c r="K69" s="188"/>
      <c r="L69" s="188">
        <v>25</v>
      </c>
      <c r="M69" s="188"/>
      <c r="N69" s="188"/>
      <c r="O69" s="188"/>
      <c r="P69" s="154"/>
      <c r="Q69" s="182"/>
      <c r="R69" s="155">
        <f t="shared" si="3"/>
        <v>62</v>
      </c>
      <c r="S69" s="156">
        <f t="shared" ref="S69:S132" si="5">SUM(F69:P69)/E69</f>
        <v>31</v>
      </c>
      <c r="T69" s="157"/>
      <c r="V69" s="28"/>
      <c r="W69" s="139"/>
      <c r="X69" s="28"/>
      <c r="Y69" s="28"/>
      <c r="Z69" s="193"/>
      <c r="AA69" s="142"/>
      <c r="AB69" s="193"/>
      <c r="AC69" s="142"/>
    </row>
    <row r="70" spans="1:32" s="138" customFormat="1" ht="18.75" customHeight="1" thickBot="1">
      <c r="A70" s="150"/>
      <c r="B70" s="41" t="s">
        <v>89</v>
      </c>
      <c r="C70" s="41" t="s">
        <v>112</v>
      </c>
      <c r="D70" s="151" t="s">
        <v>49</v>
      </c>
      <c r="E70" s="152">
        <f t="shared" si="4"/>
        <v>2</v>
      </c>
      <c r="F70" s="194">
        <v>32</v>
      </c>
      <c r="G70" s="177">
        <v>28</v>
      </c>
      <c r="H70" s="194"/>
      <c r="I70" s="194"/>
      <c r="J70" s="194"/>
      <c r="K70" s="194"/>
      <c r="L70" s="194"/>
      <c r="M70" s="194"/>
      <c r="N70" s="194"/>
      <c r="O70" s="194"/>
      <c r="P70" s="154"/>
      <c r="Q70" s="182"/>
      <c r="R70" s="155">
        <f t="shared" si="3"/>
        <v>60</v>
      </c>
      <c r="S70" s="156">
        <f t="shared" si="5"/>
        <v>30</v>
      </c>
      <c r="T70" s="157"/>
      <c r="V70" s="28"/>
      <c r="W70" s="139"/>
      <c r="X70" s="28"/>
      <c r="Y70" s="28"/>
      <c r="Z70" s="161"/>
      <c r="AA70" s="28"/>
      <c r="AB70" s="142"/>
      <c r="AC70" s="142"/>
    </row>
    <row r="71" spans="1:32" s="138" customFormat="1" ht="18.75" customHeight="1" thickBot="1">
      <c r="A71" s="150"/>
      <c r="B71" s="164" t="s">
        <v>339</v>
      </c>
      <c r="C71" s="164" t="s">
        <v>266</v>
      </c>
      <c r="D71" s="151" t="s">
        <v>247</v>
      </c>
      <c r="E71" s="152">
        <f t="shared" si="4"/>
        <v>3</v>
      </c>
      <c r="F71" s="163"/>
      <c r="G71" s="177"/>
      <c r="H71" s="163"/>
      <c r="I71" s="163">
        <v>20</v>
      </c>
      <c r="J71" s="163"/>
      <c r="K71" s="163">
        <v>20</v>
      </c>
      <c r="L71" s="163">
        <v>20</v>
      </c>
      <c r="M71" s="163"/>
      <c r="N71" s="163"/>
      <c r="O71" s="163"/>
      <c r="P71" s="154"/>
      <c r="Q71" s="142"/>
      <c r="R71" s="155">
        <f t="shared" si="3"/>
        <v>60</v>
      </c>
      <c r="S71" s="156">
        <f t="shared" si="5"/>
        <v>20</v>
      </c>
      <c r="V71" s="28"/>
      <c r="W71" s="139"/>
      <c r="X71" s="28"/>
      <c r="Y71" s="28"/>
      <c r="Z71" s="161"/>
      <c r="AA71" s="28"/>
      <c r="AB71" s="142"/>
      <c r="AC71" s="142"/>
    </row>
    <row r="72" spans="1:32" s="138" customFormat="1" ht="18.75" customHeight="1" thickBot="1">
      <c r="A72" s="150"/>
      <c r="B72" s="41" t="s">
        <v>259</v>
      </c>
      <c r="C72" s="41" t="s">
        <v>254</v>
      </c>
      <c r="D72" s="151"/>
      <c r="E72" s="152">
        <f t="shared" si="4"/>
        <v>2</v>
      </c>
      <c r="F72" s="168">
        <v>37</v>
      </c>
      <c r="G72" s="177">
        <v>20</v>
      </c>
      <c r="H72" s="168"/>
      <c r="I72" s="168"/>
      <c r="J72" s="168"/>
      <c r="K72" s="168"/>
      <c r="L72" s="168"/>
      <c r="M72" s="168"/>
      <c r="N72" s="168"/>
      <c r="O72" s="168"/>
      <c r="P72" s="169"/>
      <c r="Q72" s="142"/>
      <c r="R72" s="155">
        <f t="shared" si="3"/>
        <v>57</v>
      </c>
      <c r="S72" s="156">
        <f t="shared" si="5"/>
        <v>28.5</v>
      </c>
      <c r="V72" s="28"/>
      <c r="W72" s="139"/>
      <c r="X72" s="28"/>
      <c r="Y72" s="28"/>
      <c r="Z72" s="161"/>
      <c r="AA72" s="28"/>
      <c r="AB72" s="142"/>
      <c r="AC72" s="142"/>
    </row>
    <row r="73" spans="1:32" s="138" customFormat="1" ht="18.75" customHeight="1" thickBot="1">
      <c r="A73" s="152"/>
      <c r="B73" s="41" t="s">
        <v>219</v>
      </c>
      <c r="C73" s="41" t="s">
        <v>252</v>
      </c>
      <c r="D73" s="151" t="s">
        <v>392</v>
      </c>
      <c r="E73" s="152">
        <f t="shared" si="4"/>
        <v>2</v>
      </c>
      <c r="F73" s="153">
        <v>34</v>
      </c>
      <c r="G73" s="177">
        <v>21</v>
      </c>
      <c r="H73" s="153"/>
      <c r="I73" s="153"/>
      <c r="J73" s="153"/>
      <c r="K73" s="153"/>
      <c r="L73" s="153"/>
      <c r="M73" s="153"/>
      <c r="N73" s="153"/>
      <c r="O73" s="153"/>
      <c r="P73" s="154"/>
      <c r="Q73" s="142"/>
      <c r="R73" s="155">
        <f t="shared" si="3"/>
        <v>55</v>
      </c>
      <c r="S73" s="156">
        <f t="shared" si="5"/>
        <v>27.5</v>
      </c>
      <c r="V73" s="28"/>
      <c r="W73" s="139"/>
      <c r="X73" s="28"/>
      <c r="Y73" s="28"/>
      <c r="Z73" s="161"/>
      <c r="AA73" s="28"/>
      <c r="AB73" s="142"/>
      <c r="AC73" s="142"/>
    </row>
    <row r="74" spans="1:32" s="138" customFormat="1" ht="18.75" customHeight="1" thickBot="1">
      <c r="A74" s="150"/>
      <c r="B74" s="41" t="s">
        <v>130</v>
      </c>
      <c r="C74" s="41" t="s">
        <v>148</v>
      </c>
      <c r="D74" s="151"/>
      <c r="E74" s="152">
        <f t="shared" si="4"/>
        <v>2</v>
      </c>
      <c r="F74" s="188"/>
      <c r="G74" s="41"/>
      <c r="H74" s="188"/>
      <c r="I74" s="188">
        <v>31</v>
      </c>
      <c r="J74" s="188"/>
      <c r="K74" s="188">
        <v>24</v>
      </c>
      <c r="L74" s="188"/>
      <c r="M74" s="188"/>
      <c r="N74" s="188"/>
      <c r="O74" s="188"/>
      <c r="P74" s="154"/>
      <c r="Q74" s="142"/>
      <c r="R74" s="155">
        <f t="shared" si="3"/>
        <v>55</v>
      </c>
      <c r="S74" s="156">
        <f t="shared" si="5"/>
        <v>27.5</v>
      </c>
      <c r="V74" s="28"/>
      <c r="W74" s="139"/>
      <c r="X74" s="28"/>
      <c r="Y74" s="28"/>
      <c r="Z74" s="161"/>
      <c r="AA74" s="28"/>
      <c r="AB74" s="142"/>
      <c r="AC74" s="142"/>
    </row>
    <row r="75" spans="1:32" s="138" customFormat="1" ht="18.75" customHeight="1" thickBot="1">
      <c r="A75" s="150"/>
      <c r="B75" s="41" t="s">
        <v>340</v>
      </c>
      <c r="C75" s="41" t="s">
        <v>147</v>
      </c>
      <c r="D75" s="154" t="s">
        <v>26</v>
      </c>
      <c r="E75" s="152">
        <f t="shared" si="4"/>
        <v>2</v>
      </c>
      <c r="F75" s="168"/>
      <c r="G75" s="177"/>
      <c r="H75" s="168"/>
      <c r="I75" s="168"/>
      <c r="J75" s="168"/>
      <c r="K75" s="168"/>
      <c r="L75" s="168">
        <v>23</v>
      </c>
      <c r="M75" s="168"/>
      <c r="N75" s="168"/>
      <c r="O75" s="168"/>
      <c r="P75" s="169">
        <v>32</v>
      </c>
      <c r="Q75" s="142"/>
      <c r="R75" s="155">
        <f t="shared" si="3"/>
        <v>55</v>
      </c>
      <c r="S75" s="156">
        <f t="shared" si="5"/>
        <v>27.5</v>
      </c>
      <c r="V75" s="28"/>
      <c r="W75" s="139"/>
      <c r="X75" s="28"/>
      <c r="Y75" s="28"/>
      <c r="Z75" s="161"/>
      <c r="AA75" s="28"/>
      <c r="AB75" s="142"/>
      <c r="AC75" s="142"/>
    </row>
    <row r="76" spans="1:32" s="138" customFormat="1" ht="18.75" customHeight="1" thickBot="1">
      <c r="A76" s="150"/>
      <c r="B76" s="164" t="s">
        <v>135</v>
      </c>
      <c r="C76" s="164" t="s">
        <v>341</v>
      </c>
      <c r="D76" s="151" t="s">
        <v>18</v>
      </c>
      <c r="E76" s="152">
        <f t="shared" si="4"/>
        <v>2</v>
      </c>
      <c r="F76" s="188"/>
      <c r="G76" s="189"/>
      <c r="H76" s="188"/>
      <c r="I76" s="188"/>
      <c r="J76" s="188"/>
      <c r="K76" s="188"/>
      <c r="L76" s="188">
        <v>25</v>
      </c>
      <c r="M76" s="188"/>
      <c r="N76" s="188"/>
      <c r="O76" s="188">
        <v>29</v>
      </c>
      <c r="P76" s="154"/>
      <c r="Q76" s="182"/>
      <c r="R76" s="155">
        <f t="shared" si="3"/>
        <v>54</v>
      </c>
      <c r="S76" s="156">
        <f t="shared" si="5"/>
        <v>27</v>
      </c>
      <c r="T76" s="157"/>
      <c r="W76" s="195"/>
      <c r="Z76" s="161"/>
      <c r="AA76" s="28"/>
      <c r="AB76" s="142"/>
      <c r="AC76" s="142"/>
    </row>
    <row r="77" spans="1:32" s="138" customFormat="1" ht="18.75" customHeight="1" thickBot="1">
      <c r="A77" s="150"/>
      <c r="B77" s="41" t="s">
        <v>116</v>
      </c>
      <c r="C77" s="41" t="s">
        <v>117</v>
      </c>
      <c r="D77" s="154" t="s">
        <v>49</v>
      </c>
      <c r="E77" s="152">
        <f t="shared" si="4"/>
        <v>1</v>
      </c>
      <c r="F77" s="163">
        <v>47</v>
      </c>
      <c r="G77" s="177"/>
      <c r="H77" s="163"/>
      <c r="I77" s="163"/>
      <c r="J77" s="163"/>
      <c r="K77" s="163"/>
      <c r="L77" s="163"/>
      <c r="M77" s="163"/>
      <c r="N77" s="163"/>
      <c r="O77" s="163"/>
      <c r="P77" s="154"/>
      <c r="Q77" s="142"/>
      <c r="R77" s="155">
        <f t="shared" si="3"/>
        <v>47</v>
      </c>
      <c r="S77" s="156">
        <f t="shared" si="5"/>
        <v>47</v>
      </c>
      <c r="T77" s="157"/>
      <c r="V77" s="28"/>
      <c r="W77" s="139"/>
      <c r="X77" s="28"/>
      <c r="Y77" s="28"/>
      <c r="Z77" s="161"/>
      <c r="AA77" s="28"/>
      <c r="AB77" s="142"/>
      <c r="AC77" s="187"/>
      <c r="AD77" s="187"/>
      <c r="AE77" s="187"/>
      <c r="AF77" s="161"/>
    </row>
    <row r="78" spans="1:32" s="138" customFormat="1" ht="18.75" customHeight="1" thickBot="1">
      <c r="A78" s="150"/>
      <c r="B78" s="164" t="s">
        <v>342</v>
      </c>
      <c r="C78" s="164" t="s">
        <v>150</v>
      </c>
      <c r="D78" s="151" t="s">
        <v>211</v>
      </c>
      <c r="E78" s="152">
        <f t="shared" si="4"/>
        <v>1</v>
      </c>
      <c r="F78" s="188"/>
      <c r="G78" s="189"/>
      <c r="H78" s="188"/>
      <c r="I78" s="188"/>
      <c r="J78" s="188"/>
      <c r="K78" s="188"/>
      <c r="L78" s="188"/>
      <c r="M78" s="188">
        <v>45</v>
      </c>
      <c r="N78" s="188"/>
      <c r="O78" s="188"/>
      <c r="P78" s="154"/>
      <c r="Q78" s="142"/>
      <c r="R78" s="155">
        <f t="shared" si="3"/>
        <v>45</v>
      </c>
      <c r="S78" s="156">
        <f t="shared" si="5"/>
        <v>45</v>
      </c>
      <c r="T78" s="157"/>
      <c r="V78" s="28"/>
      <c r="W78" s="139"/>
      <c r="X78" s="28"/>
      <c r="Y78" s="28"/>
      <c r="Z78" s="161"/>
      <c r="AA78" s="28"/>
      <c r="AB78" s="142"/>
      <c r="AC78" s="187"/>
      <c r="AD78" s="187"/>
      <c r="AE78" s="187"/>
      <c r="AF78" s="161"/>
    </row>
    <row r="79" spans="1:32" s="138" customFormat="1" ht="18.75" customHeight="1" thickBot="1">
      <c r="A79" s="150"/>
      <c r="B79" s="41" t="s">
        <v>114</v>
      </c>
      <c r="C79" s="41" t="s">
        <v>102</v>
      </c>
      <c r="D79" s="154" t="s">
        <v>24</v>
      </c>
      <c r="E79" s="152">
        <f t="shared" si="4"/>
        <v>1</v>
      </c>
      <c r="F79" s="194">
        <v>42</v>
      </c>
      <c r="G79" s="177"/>
      <c r="H79" s="194"/>
      <c r="I79" s="194"/>
      <c r="J79" s="194"/>
      <c r="K79" s="194"/>
      <c r="L79" s="194"/>
      <c r="M79" s="194"/>
      <c r="N79" s="194"/>
      <c r="O79" s="194"/>
      <c r="P79" s="154"/>
      <c r="Q79" s="182"/>
      <c r="R79" s="155">
        <f t="shared" si="3"/>
        <v>42</v>
      </c>
      <c r="S79" s="156">
        <f t="shared" si="5"/>
        <v>42</v>
      </c>
      <c r="T79" s="157"/>
      <c r="V79" s="65"/>
      <c r="W79" s="139"/>
      <c r="X79" s="28"/>
      <c r="Y79" s="28"/>
      <c r="Z79" s="161"/>
      <c r="AA79" s="65"/>
    </row>
    <row r="80" spans="1:32" s="138" customFormat="1" ht="18.75" customHeight="1" thickBot="1">
      <c r="A80" s="150"/>
      <c r="B80" s="41" t="s">
        <v>165</v>
      </c>
      <c r="C80" s="41" t="s">
        <v>343</v>
      </c>
      <c r="D80" s="154"/>
      <c r="E80" s="152">
        <f t="shared" si="4"/>
        <v>1</v>
      </c>
      <c r="F80" s="163"/>
      <c r="G80" s="177">
        <v>42</v>
      </c>
      <c r="H80" s="163"/>
      <c r="I80" s="163"/>
      <c r="J80" s="163"/>
      <c r="K80" s="163"/>
      <c r="L80" s="163"/>
      <c r="M80" s="163"/>
      <c r="N80" s="163"/>
      <c r="O80" s="163"/>
      <c r="P80" s="154"/>
      <c r="Q80" s="182"/>
      <c r="R80" s="155">
        <f t="shared" si="3"/>
        <v>42</v>
      </c>
      <c r="S80" s="156">
        <f t="shared" si="5"/>
        <v>42</v>
      </c>
      <c r="T80" s="157"/>
      <c r="V80" s="65"/>
      <c r="W80" s="139"/>
      <c r="X80" s="28"/>
      <c r="Y80" s="28"/>
      <c r="Z80" s="161"/>
      <c r="AA80" s="65"/>
      <c r="AC80" s="187"/>
      <c r="AD80" s="187"/>
      <c r="AE80" s="187"/>
      <c r="AF80" s="161"/>
    </row>
    <row r="81" spans="1:32" s="138" customFormat="1" ht="18.75" customHeight="1" thickBot="1">
      <c r="A81" s="152"/>
      <c r="B81" s="191" t="s">
        <v>175</v>
      </c>
      <c r="C81" s="191" t="s">
        <v>344</v>
      </c>
      <c r="D81" s="151"/>
      <c r="E81" s="152">
        <f t="shared" si="4"/>
        <v>2</v>
      </c>
      <c r="F81" s="188"/>
      <c r="G81" s="196"/>
      <c r="H81" s="188"/>
      <c r="I81" s="188"/>
      <c r="J81" s="188"/>
      <c r="K81" s="188"/>
      <c r="L81" s="188">
        <v>20</v>
      </c>
      <c r="M81" s="188"/>
      <c r="N81" s="188"/>
      <c r="O81" s="188">
        <v>22</v>
      </c>
      <c r="P81" s="151"/>
      <c r="Q81" s="198"/>
      <c r="R81" s="155">
        <f t="shared" si="3"/>
        <v>42</v>
      </c>
      <c r="S81" s="156">
        <f t="shared" si="5"/>
        <v>21</v>
      </c>
      <c r="T81" s="157"/>
      <c r="V81" s="65"/>
      <c r="W81" s="139"/>
      <c r="X81" s="28"/>
      <c r="Y81" s="28"/>
      <c r="Z81" s="161"/>
      <c r="AA81" s="65"/>
      <c r="AC81" s="187"/>
      <c r="AD81" s="187"/>
      <c r="AE81" s="187"/>
      <c r="AF81" s="161"/>
    </row>
    <row r="82" spans="1:32" s="138" customFormat="1" ht="18.75" customHeight="1" thickBot="1">
      <c r="A82" s="150"/>
      <c r="B82" s="164" t="s">
        <v>345</v>
      </c>
      <c r="C82" s="164" t="s">
        <v>126</v>
      </c>
      <c r="D82" s="151" t="s">
        <v>211</v>
      </c>
      <c r="E82" s="152">
        <f t="shared" si="4"/>
        <v>1</v>
      </c>
      <c r="F82" s="188"/>
      <c r="G82" s="189"/>
      <c r="H82" s="188"/>
      <c r="I82" s="188"/>
      <c r="J82" s="188"/>
      <c r="K82" s="188"/>
      <c r="L82" s="188"/>
      <c r="M82" s="188">
        <v>41</v>
      </c>
      <c r="N82" s="188"/>
      <c r="O82" s="188"/>
      <c r="P82" s="154"/>
      <c r="Q82" s="142"/>
      <c r="R82" s="155">
        <f t="shared" si="3"/>
        <v>41</v>
      </c>
      <c r="S82" s="156">
        <f t="shared" si="5"/>
        <v>41</v>
      </c>
      <c r="T82" s="157"/>
      <c r="V82" s="65"/>
      <c r="W82" s="139"/>
      <c r="X82" s="28"/>
      <c r="Y82" s="28"/>
      <c r="Z82" s="161"/>
      <c r="AA82" s="65"/>
      <c r="AC82" s="187"/>
      <c r="AD82" s="187"/>
      <c r="AE82" s="187"/>
      <c r="AF82" s="179"/>
    </row>
    <row r="83" spans="1:32" s="138" customFormat="1" ht="18.75" customHeight="1" thickBot="1">
      <c r="A83" s="152"/>
      <c r="B83" s="164" t="s">
        <v>130</v>
      </c>
      <c r="C83" s="164" t="s">
        <v>119</v>
      </c>
      <c r="D83" s="151" t="s">
        <v>211</v>
      </c>
      <c r="E83" s="152">
        <f t="shared" si="4"/>
        <v>1</v>
      </c>
      <c r="F83" s="188"/>
      <c r="G83" s="189"/>
      <c r="H83" s="188"/>
      <c r="I83" s="188"/>
      <c r="J83" s="188"/>
      <c r="K83" s="188"/>
      <c r="L83" s="188"/>
      <c r="M83" s="188"/>
      <c r="N83" s="188">
        <v>41</v>
      </c>
      <c r="O83" s="188"/>
      <c r="P83" s="154"/>
      <c r="Q83" s="142"/>
      <c r="R83" s="155">
        <f t="shared" si="3"/>
        <v>41</v>
      </c>
      <c r="S83" s="156">
        <f t="shared" si="5"/>
        <v>41</v>
      </c>
      <c r="V83" s="65"/>
      <c r="W83" s="139"/>
      <c r="X83" s="28"/>
      <c r="Y83" s="28"/>
      <c r="Z83" s="193"/>
      <c r="AA83" s="65"/>
    </row>
    <row r="84" spans="1:32" s="138" customFormat="1" ht="18.75" customHeight="1" thickBot="1">
      <c r="A84" s="150"/>
      <c r="B84" s="41" t="s">
        <v>346</v>
      </c>
      <c r="C84" s="41" t="s">
        <v>152</v>
      </c>
      <c r="D84" s="151" t="s">
        <v>18</v>
      </c>
      <c r="E84" s="152">
        <f t="shared" si="4"/>
        <v>1</v>
      </c>
      <c r="F84" s="153"/>
      <c r="G84" s="177"/>
      <c r="H84" s="153"/>
      <c r="I84" s="153"/>
      <c r="J84" s="153"/>
      <c r="K84" s="153"/>
      <c r="L84" s="153"/>
      <c r="M84" s="153"/>
      <c r="N84" s="153"/>
      <c r="O84" s="153">
        <v>40</v>
      </c>
      <c r="P84" s="154"/>
      <c r="Q84" s="142"/>
      <c r="R84" s="155">
        <f t="shared" si="3"/>
        <v>40</v>
      </c>
      <c r="S84" s="156">
        <f t="shared" si="5"/>
        <v>40</v>
      </c>
      <c r="V84" s="65"/>
      <c r="W84" s="139"/>
      <c r="X84" s="28"/>
      <c r="Y84" s="28"/>
      <c r="Z84" s="193"/>
      <c r="AA84" s="65"/>
    </row>
    <row r="85" spans="1:32" s="138" customFormat="1" ht="18.75" customHeight="1" thickBot="1">
      <c r="A85" s="150"/>
      <c r="B85" s="41" t="s">
        <v>104</v>
      </c>
      <c r="C85" s="41" t="s">
        <v>99</v>
      </c>
      <c r="D85" s="151"/>
      <c r="E85" s="152">
        <f t="shared" si="4"/>
        <v>1</v>
      </c>
      <c r="F85" s="153">
        <v>39</v>
      </c>
      <c r="G85" s="177"/>
      <c r="H85" s="153"/>
      <c r="I85" s="153"/>
      <c r="J85" s="153"/>
      <c r="K85" s="153"/>
      <c r="L85" s="153"/>
      <c r="M85" s="153"/>
      <c r="N85" s="153"/>
      <c r="O85" s="153"/>
      <c r="P85" s="154"/>
      <c r="Q85" s="142"/>
      <c r="R85" s="155">
        <f t="shared" si="3"/>
        <v>39</v>
      </c>
      <c r="S85" s="156">
        <f t="shared" si="5"/>
        <v>39</v>
      </c>
      <c r="V85" s="65"/>
      <c r="W85" s="139"/>
      <c r="X85" s="28"/>
      <c r="Y85" s="28"/>
      <c r="Z85" s="193"/>
      <c r="AA85" s="65"/>
    </row>
    <row r="86" spans="1:32" s="138" customFormat="1" ht="18.75" customHeight="1" thickBot="1">
      <c r="A86" s="150"/>
      <c r="B86" s="41" t="s">
        <v>153</v>
      </c>
      <c r="C86" s="41" t="s">
        <v>347</v>
      </c>
      <c r="D86" s="154" t="s">
        <v>22</v>
      </c>
      <c r="E86" s="152">
        <f t="shared" si="4"/>
        <v>1</v>
      </c>
      <c r="F86" s="163"/>
      <c r="G86" s="177"/>
      <c r="H86" s="163"/>
      <c r="I86" s="163"/>
      <c r="J86" s="163">
        <v>36</v>
      </c>
      <c r="K86" s="163"/>
      <c r="L86" s="163"/>
      <c r="M86" s="163"/>
      <c r="N86" s="163"/>
      <c r="O86" s="163"/>
      <c r="P86" s="154"/>
      <c r="Q86" s="142"/>
      <c r="R86" s="155">
        <f t="shared" si="3"/>
        <v>36</v>
      </c>
      <c r="S86" s="156">
        <f t="shared" si="5"/>
        <v>36</v>
      </c>
      <c r="V86" s="65"/>
      <c r="W86" s="139"/>
      <c r="X86" s="28"/>
      <c r="Y86" s="28"/>
      <c r="Z86" s="193"/>
      <c r="AA86" s="65"/>
    </row>
    <row r="87" spans="1:32" s="138" customFormat="1" ht="18.75" customHeight="1" thickBot="1">
      <c r="A87" s="150"/>
      <c r="B87" s="164" t="s">
        <v>118</v>
      </c>
      <c r="C87" s="164" t="s">
        <v>115</v>
      </c>
      <c r="D87" s="151" t="s">
        <v>211</v>
      </c>
      <c r="E87" s="152">
        <f t="shared" si="4"/>
        <v>1</v>
      </c>
      <c r="F87" s="188"/>
      <c r="G87" s="189"/>
      <c r="H87" s="188"/>
      <c r="I87" s="188"/>
      <c r="J87" s="188"/>
      <c r="K87" s="188"/>
      <c r="L87" s="188"/>
      <c r="M87" s="188"/>
      <c r="N87" s="188">
        <v>36</v>
      </c>
      <c r="O87" s="188"/>
      <c r="P87" s="154"/>
      <c r="Q87" s="182"/>
      <c r="R87" s="155">
        <f>SUM(F87:P87)</f>
        <v>36</v>
      </c>
      <c r="S87" s="156">
        <f t="shared" si="5"/>
        <v>36</v>
      </c>
      <c r="V87" s="65"/>
      <c r="W87" s="139"/>
      <c r="X87" s="28"/>
      <c r="Y87" s="28"/>
      <c r="Z87" s="193"/>
      <c r="AA87" s="65"/>
    </row>
    <row r="88" spans="1:32" s="138" customFormat="1" ht="18.75" customHeight="1" thickBot="1">
      <c r="A88" s="150"/>
      <c r="B88" s="41" t="s">
        <v>348</v>
      </c>
      <c r="C88" s="41" t="s">
        <v>349</v>
      </c>
      <c r="D88" s="151"/>
      <c r="E88" s="152">
        <f t="shared" si="4"/>
        <v>1</v>
      </c>
      <c r="F88" s="168"/>
      <c r="G88" s="177"/>
      <c r="H88" s="168"/>
      <c r="I88" s="168">
        <v>35</v>
      </c>
      <c r="J88" s="168"/>
      <c r="K88" s="168"/>
      <c r="L88" s="168"/>
      <c r="M88" s="168"/>
      <c r="N88" s="168"/>
      <c r="O88" s="168"/>
      <c r="P88" s="169"/>
      <c r="Q88" s="142"/>
      <c r="R88" s="155">
        <f t="shared" si="3"/>
        <v>35</v>
      </c>
      <c r="S88" s="156">
        <f t="shared" si="5"/>
        <v>35</v>
      </c>
      <c r="T88" s="157"/>
      <c r="V88" s="65"/>
      <c r="W88" s="139"/>
      <c r="X88" s="28"/>
      <c r="Y88" s="28"/>
      <c r="Z88" s="193"/>
      <c r="AA88" s="65"/>
    </row>
    <row r="89" spans="1:32" s="138" customFormat="1" ht="18.75" customHeight="1" thickBot="1">
      <c r="A89" s="150"/>
      <c r="B89" s="164" t="s">
        <v>256</v>
      </c>
      <c r="C89" s="164" t="s">
        <v>257</v>
      </c>
      <c r="D89" s="151"/>
      <c r="E89" s="152">
        <f t="shared" si="4"/>
        <v>1</v>
      </c>
      <c r="F89" s="188">
        <v>34</v>
      </c>
      <c r="G89" s="189"/>
      <c r="H89" s="188"/>
      <c r="I89" s="188"/>
      <c r="J89" s="188"/>
      <c r="K89" s="188"/>
      <c r="L89" s="188"/>
      <c r="M89" s="188"/>
      <c r="N89" s="188"/>
      <c r="O89" s="188"/>
      <c r="P89" s="154"/>
      <c r="Q89" s="142"/>
      <c r="R89" s="155">
        <f t="shared" si="3"/>
        <v>34</v>
      </c>
      <c r="S89" s="156">
        <f t="shared" si="5"/>
        <v>34</v>
      </c>
      <c r="T89" s="157"/>
      <c r="V89" s="65"/>
      <c r="W89" s="139"/>
      <c r="X89" s="28"/>
      <c r="Y89" s="28"/>
      <c r="Z89" s="193"/>
      <c r="AA89" s="65"/>
    </row>
    <row r="90" spans="1:32" s="138" customFormat="1" ht="18.75" customHeight="1" thickBot="1">
      <c r="A90" s="152"/>
      <c r="B90" s="191" t="s">
        <v>229</v>
      </c>
      <c r="C90" s="191" t="s">
        <v>258</v>
      </c>
      <c r="D90" s="151"/>
      <c r="E90" s="152">
        <f t="shared" si="4"/>
        <v>1</v>
      </c>
      <c r="F90" s="188">
        <v>34</v>
      </c>
      <c r="G90" s="196"/>
      <c r="H90" s="188"/>
      <c r="I90" s="188"/>
      <c r="J90" s="188"/>
      <c r="K90" s="188"/>
      <c r="L90" s="188"/>
      <c r="M90" s="188"/>
      <c r="N90" s="188"/>
      <c r="O90" s="188"/>
      <c r="P90" s="151"/>
      <c r="Q90" s="180"/>
      <c r="R90" s="155">
        <f t="shared" si="3"/>
        <v>34</v>
      </c>
      <c r="S90" s="156">
        <f t="shared" si="5"/>
        <v>34</v>
      </c>
      <c r="T90" s="157"/>
      <c r="V90" s="65"/>
      <c r="W90" s="139"/>
      <c r="X90" s="28"/>
      <c r="Y90" s="28"/>
      <c r="Z90" s="193"/>
      <c r="AA90" s="65"/>
      <c r="AC90" s="187"/>
      <c r="AD90" s="187"/>
      <c r="AE90" s="187"/>
      <c r="AF90" s="161"/>
    </row>
    <row r="91" spans="1:32" s="138" customFormat="1" ht="18.75" customHeight="1" thickBot="1">
      <c r="A91" s="150"/>
      <c r="B91" s="41" t="s">
        <v>350</v>
      </c>
      <c r="C91" s="41" t="s">
        <v>351</v>
      </c>
      <c r="D91" s="154"/>
      <c r="E91" s="152">
        <f t="shared" si="4"/>
        <v>1</v>
      </c>
      <c r="F91" s="163"/>
      <c r="G91" s="177"/>
      <c r="H91" s="163"/>
      <c r="I91" s="163"/>
      <c r="J91" s="163">
        <v>34</v>
      </c>
      <c r="K91" s="163"/>
      <c r="L91" s="163"/>
      <c r="M91" s="163"/>
      <c r="N91" s="163"/>
      <c r="O91" s="163"/>
      <c r="P91" s="154"/>
      <c r="Q91" s="142"/>
      <c r="R91" s="155">
        <f t="shared" si="3"/>
        <v>34</v>
      </c>
      <c r="S91" s="156">
        <f t="shared" si="5"/>
        <v>34</v>
      </c>
      <c r="T91" s="157"/>
      <c r="V91" s="65"/>
      <c r="W91" s="139"/>
      <c r="X91" s="28"/>
      <c r="Y91" s="28"/>
      <c r="Z91" s="193"/>
      <c r="AA91" s="65"/>
      <c r="AC91" s="187"/>
      <c r="AD91" s="187"/>
      <c r="AE91" s="187"/>
      <c r="AF91" s="161"/>
    </row>
    <row r="92" spans="1:32" s="138" customFormat="1" ht="18.75" customHeight="1" thickBot="1">
      <c r="A92" s="152"/>
      <c r="B92" s="164" t="s">
        <v>154</v>
      </c>
      <c r="C92" s="164" t="s">
        <v>155</v>
      </c>
      <c r="D92" s="151"/>
      <c r="E92" s="152">
        <f t="shared" si="4"/>
        <v>1</v>
      </c>
      <c r="F92" s="163">
        <v>32</v>
      </c>
      <c r="G92" s="177"/>
      <c r="H92" s="163"/>
      <c r="I92" s="163"/>
      <c r="J92" s="163"/>
      <c r="K92" s="163"/>
      <c r="L92" s="163"/>
      <c r="M92" s="163"/>
      <c r="N92" s="163"/>
      <c r="O92" s="163"/>
      <c r="P92" s="154"/>
      <c r="Q92" s="142"/>
      <c r="R92" s="155">
        <f t="shared" si="3"/>
        <v>32</v>
      </c>
      <c r="S92" s="156">
        <f t="shared" si="5"/>
        <v>32</v>
      </c>
      <c r="T92" s="157"/>
      <c r="V92" s="65"/>
      <c r="W92" s="139"/>
      <c r="X92" s="28"/>
      <c r="Y92" s="28"/>
      <c r="Z92" s="193"/>
      <c r="AA92" s="65"/>
      <c r="AC92" s="187"/>
      <c r="AD92" s="187"/>
      <c r="AE92" s="187"/>
      <c r="AF92" s="161"/>
    </row>
    <row r="93" spans="1:32" s="138" customFormat="1" ht="18.75" customHeight="1" thickBot="1">
      <c r="A93" s="150"/>
      <c r="B93" s="164" t="s">
        <v>136</v>
      </c>
      <c r="C93" s="164" t="s">
        <v>155</v>
      </c>
      <c r="D93" s="151"/>
      <c r="E93" s="152">
        <f t="shared" si="4"/>
        <v>1</v>
      </c>
      <c r="F93" s="163">
        <v>32</v>
      </c>
      <c r="G93" s="177"/>
      <c r="H93" s="163"/>
      <c r="I93" s="163"/>
      <c r="J93" s="163"/>
      <c r="K93" s="163"/>
      <c r="L93" s="163"/>
      <c r="M93" s="163"/>
      <c r="N93" s="163"/>
      <c r="O93" s="163"/>
      <c r="P93" s="154"/>
      <c r="Q93" s="142"/>
      <c r="R93" s="155">
        <f t="shared" si="3"/>
        <v>32</v>
      </c>
      <c r="S93" s="156">
        <f t="shared" si="5"/>
        <v>32</v>
      </c>
      <c r="T93" s="157"/>
      <c r="V93" s="65"/>
      <c r="W93" s="139"/>
      <c r="X93" s="28"/>
      <c r="Y93" s="28"/>
      <c r="Z93" s="193"/>
      <c r="AA93" s="65"/>
    </row>
    <row r="94" spans="1:32" s="138" customFormat="1" ht="18.75" customHeight="1" thickBot="1">
      <c r="A94" s="150"/>
      <c r="B94" s="164" t="s">
        <v>230</v>
      </c>
      <c r="C94" s="164" t="s">
        <v>85</v>
      </c>
      <c r="D94" s="151"/>
      <c r="E94" s="152">
        <f t="shared" si="4"/>
        <v>1</v>
      </c>
      <c r="F94" s="163">
        <v>32</v>
      </c>
      <c r="G94" s="177"/>
      <c r="H94" s="163"/>
      <c r="I94" s="163"/>
      <c r="J94" s="163"/>
      <c r="K94" s="163"/>
      <c r="L94" s="163"/>
      <c r="M94" s="163"/>
      <c r="N94" s="163"/>
      <c r="O94" s="163"/>
      <c r="P94" s="154"/>
      <c r="Q94" s="142"/>
      <c r="R94" s="155">
        <f t="shared" si="3"/>
        <v>32</v>
      </c>
      <c r="S94" s="156">
        <f t="shared" si="5"/>
        <v>32</v>
      </c>
      <c r="T94" s="157"/>
      <c r="V94" s="65"/>
      <c r="W94" s="139"/>
      <c r="X94" s="28"/>
      <c r="Y94" s="28"/>
      <c r="Z94" s="193"/>
      <c r="AA94" s="65"/>
    </row>
    <row r="95" spans="1:32" s="138" customFormat="1" ht="18.75" customHeight="1" thickBot="1">
      <c r="A95" s="150"/>
      <c r="B95" s="41" t="s">
        <v>179</v>
      </c>
      <c r="C95" s="41" t="s">
        <v>85</v>
      </c>
      <c r="D95" s="151"/>
      <c r="E95" s="152">
        <f t="shared" si="4"/>
        <v>1</v>
      </c>
      <c r="F95" s="163">
        <v>32</v>
      </c>
      <c r="G95" s="177"/>
      <c r="H95" s="163"/>
      <c r="I95" s="163"/>
      <c r="J95" s="163"/>
      <c r="K95" s="163"/>
      <c r="L95" s="163"/>
      <c r="M95" s="163"/>
      <c r="N95" s="163"/>
      <c r="O95" s="163"/>
      <c r="P95" s="154"/>
      <c r="Q95" s="142"/>
      <c r="R95" s="155">
        <f t="shared" si="3"/>
        <v>32</v>
      </c>
      <c r="S95" s="156">
        <f t="shared" si="5"/>
        <v>32</v>
      </c>
      <c r="T95" s="157"/>
      <c r="V95" s="65"/>
      <c r="W95" s="139"/>
      <c r="X95" s="28"/>
      <c r="Y95" s="28"/>
      <c r="Z95" s="193"/>
      <c r="AA95" s="65"/>
      <c r="AC95" s="187"/>
      <c r="AD95" s="187"/>
      <c r="AE95" s="187"/>
      <c r="AF95" s="161"/>
    </row>
    <row r="96" spans="1:32" s="138" customFormat="1" ht="18.75" customHeight="1" thickBot="1">
      <c r="A96" s="150"/>
      <c r="B96" s="164" t="s">
        <v>148</v>
      </c>
      <c r="C96" s="164" t="s">
        <v>352</v>
      </c>
      <c r="D96" s="151"/>
      <c r="E96" s="152">
        <f t="shared" si="4"/>
        <v>1</v>
      </c>
      <c r="F96" s="163">
        <v>31</v>
      </c>
      <c r="G96" s="177"/>
      <c r="H96" s="163"/>
      <c r="I96" s="163"/>
      <c r="J96" s="163"/>
      <c r="K96" s="163"/>
      <c r="L96" s="163"/>
      <c r="M96" s="163"/>
      <c r="N96" s="163"/>
      <c r="O96" s="163"/>
      <c r="P96" s="154"/>
      <c r="Q96" s="142"/>
      <c r="R96" s="155">
        <f t="shared" si="3"/>
        <v>31</v>
      </c>
      <c r="S96" s="156">
        <f t="shared" si="5"/>
        <v>31</v>
      </c>
      <c r="T96" s="157"/>
      <c r="V96" s="65"/>
      <c r="W96" s="144"/>
      <c r="X96" s="142"/>
      <c r="Y96" s="28"/>
      <c r="Z96" s="193"/>
      <c r="AA96" s="65"/>
      <c r="AC96" s="187"/>
      <c r="AD96" s="187"/>
      <c r="AE96" s="187"/>
      <c r="AF96" s="161"/>
    </row>
    <row r="97" spans="1:32" s="138" customFormat="1" ht="24" thickBot="1">
      <c r="A97" s="150"/>
      <c r="B97" s="41" t="s">
        <v>353</v>
      </c>
      <c r="C97" s="41" t="s">
        <v>354</v>
      </c>
      <c r="D97" s="151"/>
      <c r="E97" s="152">
        <f t="shared" si="4"/>
        <v>1</v>
      </c>
      <c r="F97" s="163">
        <v>31</v>
      </c>
      <c r="G97" s="177"/>
      <c r="H97" s="163"/>
      <c r="I97" s="163"/>
      <c r="J97" s="163"/>
      <c r="K97" s="163"/>
      <c r="L97" s="163"/>
      <c r="M97" s="163"/>
      <c r="N97" s="163"/>
      <c r="O97" s="163"/>
      <c r="P97" s="154"/>
      <c r="Q97" s="142"/>
      <c r="R97" s="155">
        <f t="shared" si="3"/>
        <v>31</v>
      </c>
      <c r="S97" s="156">
        <f t="shared" si="5"/>
        <v>31</v>
      </c>
      <c r="T97" s="157"/>
      <c r="V97" s="65"/>
      <c r="W97" s="144"/>
      <c r="X97" s="142"/>
      <c r="Y97" s="28"/>
      <c r="Z97" s="193"/>
      <c r="AA97" s="65"/>
      <c r="AC97" s="187"/>
      <c r="AD97" s="187"/>
      <c r="AE97" s="187"/>
      <c r="AF97" s="161"/>
    </row>
    <row r="98" spans="1:32" s="138" customFormat="1" ht="24" thickBot="1">
      <c r="A98" s="152"/>
      <c r="B98" s="41" t="s">
        <v>261</v>
      </c>
      <c r="C98" s="41" t="s">
        <v>262</v>
      </c>
      <c r="D98" s="154"/>
      <c r="E98" s="152">
        <f t="shared" si="4"/>
        <v>1</v>
      </c>
      <c r="F98" s="163">
        <v>31</v>
      </c>
      <c r="G98" s="177"/>
      <c r="H98" s="163"/>
      <c r="I98" s="163"/>
      <c r="J98" s="163"/>
      <c r="K98" s="163"/>
      <c r="L98" s="163"/>
      <c r="M98" s="163"/>
      <c r="N98" s="163"/>
      <c r="O98" s="163"/>
      <c r="P98" s="154"/>
      <c r="Q98" s="142"/>
      <c r="R98" s="155">
        <f t="shared" si="3"/>
        <v>31</v>
      </c>
      <c r="S98" s="156">
        <f t="shared" si="5"/>
        <v>31</v>
      </c>
      <c r="T98" s="157"/>
      <c r="V98" s="65"/>
      <c r="W98" s="144"/>
      <c r="X98" s="142"/>
      <c r="Y98" s="28"/>
      <c r="Z98" s="193"/>
      <c r="AA98" s="65"/>
      <c r="AC98" s="187"/>
      <c r="AD98" s="187"/>
      <c r="AE98" s="187"/>
      <c r="AF98" s="161"/>
    </row>
    <row r="99" spans="1:32" s="138" customFormat="1" ht="24" thickBot="1">
      <c r="A99" s="150"/>
      <c r="B99" s="41" t="s">
        <v>72</v>
      </c>
      <c r="C99" s="41" t="s">
        <v>262</v>
      </c>
      <c r="D99" s="151"/>
      <c r="E99" s="152">
        <f t="shared" si="4"/>
        <v>1</v>
      </c>
      <c r="F99" s="163">
        <v>31</v>
      </c>
      <c r="G99" s="177"/>
      <c r="H99" s="163"/>
      <c r="I99" s="163"/>
      <c r="J99" s="163"/>
      <c r="K99" s="163"/>
      <c r="L99" s="163"/>
      <c r="M99" s="163"/>
      <c r="N99" s="163"/>
      <c r="O99" s="163"/>
      <c r="P99" s="154"/>
      <c r="Q99" s="142"/>
      <c r="R99" s="155">
        <f t="shared" si="3"/>
        <v>31</v>
      </c>
      <c r="S99" s="156">
        <f t="shared" si="5"/>
        <v>31</v>
      </c>
      <c r="V99" s="65"/>
      <c r="W99" s="181"/>
      <c r="X99" s="142"/>
      <c r="Y99" s="28"/>
      <c r="Z99" s="193"/>
      <c r="AA99" s="65"/>
    </row>
    <row r="100" spans="1:32" s="138" customFormat="1" ht="24" thickBot="1">
      <c r="A100" s="150"/>
      <c r="B100" s="191" t="s">
        <v>177</v>
      </c>
      <c r="C100" s="191" t="s">
        <v>160</v>
      </c>
      <c r="D100" s="151"/>
      <c r="E100" s="152">
        <f t="shared" si="4"/>
        <v>1</v>
      </c>
      <c r="F100" s="188">
        <v>31</v>
      </c>
      <c r="G100" s="196"/>
      <c r="H100" s="188"/>
      <c r="I100" s="188"/>
      <c r="J100" s="188"/>
      <c r="K100" s="188"/>
      <c r="L100" s="188"/>
      <c r="M100" s="188"/>
      <c r="N100" s="188"/>
      <c r="O100" s="188"/>
      <c r="P100" s="151"/>
      <c r="Q100" s="180"/>
      <c r="R100" s="155">
        <f t="shared" si="3"/>
        <v>31</v>
      </c>
      <c r="S100" s="156">
        <f t="shared" si="5"/>
        <v>31</v>
      </c>
      <c r="V100" s="65"/>
      <c r="W100" s="195"/>
      <c r="Y100" s="28"/>
      <c r="Z100" s="193"/>
      <c r="AA100" s="65"/>
    </row>
    <row r="101" spans="1:32" s="138" customFormat="1" ht="24" thickBot="1">
      <c r="A101" s="150"/>
      <c r="B101" s="164" t="s">
        <v>161</v>
      </c>
      <c r="C101" s="164" t="s">
        <v>157</v>
      </c>
      <c r="D101" s="151"/>
      <c r="E101" s="152">
        <f t="shared" si="4"/>
        <v>1</v>
      </c>
      <c r="F101" s="163">
        <v>31</v>
      </c>
      <c r="G101" s="177"/>
      <c r="H101" s="163"/>
      <c r="I101" s="163"/>
      <c r="J101" s="163"/>
      <c r="K101" s="163"/>
      <c r="L101" s="163"/>
      <c r="M101" s="163"/>
      <c r="N101" s="163"/>
      <c r="O101" s="163"/>
      <c r="P101" s="154"/>
      <c r="Q101" s="142"/>
      <c r="R101" s="155">
        <f t="shared" si="3"/>
        <v>31</v>
      </c>
      <c r="S101" s="156">
        <f t="shared" si="5"/>
        <v>31</v>
      </c>
      <c r="V101" s="65"/>
      <c r="W101" s="195"/>
      <c r="Y101" s="28"/>
      <c r="Z101" s="193"/>
      <c r="AA101" s="65"/>
    </row>
    <row r="102" spans="1:32" s="138" customFormat="1" ht="24" thickBot="1">
      <c r="A102" s="152"/>
      <c r="B102" s="191" t="s">
        <v>71</v>
      </c>
      <c r="C102" s="191" t="s">
        <v>355</v>
      </c>
      <c r="D102" s="151"/>
      <c r="E102" s="152">
        <f t="shared" si="4"/>
        <v>1</v>
      </c>
      <c r="F102" s="188"/>
      <c r="G102" s="196"/>
      <c r="H102" s="188"/>
      <c r="I102" s="188">
        <v>30</v>
      </c>
      <c r="J102" s="188"/>
      <c r="K102" s="188"/>
      <c r="L102" s="188"/>
      <c r="M102" s="188"/>
      <c r="N102" s="188"/>
      <c r="O102" s="188"/>
      <c r="P102" s="151"/>
      <c r="Q102" s="180"/>
      <c r="R102" s="155">
        <f t="shared" si="3"/>
        <v>30</v>
      </c>
      <c r="S102" s="156">
        <f t="shared" si="5"/>
        <v>30</v>
      </c>
      <c r="V102" s="65"/>
      <c r="W102" s="195"/>
      <c r="Y102" s="28"/>
      <c r="Z102" s="193"/>
      <c r="AA102" s="65"/>
    </row>
    <row r="103" spans="1:32" s="138" customFormat="1" ht="24" thickBot="1">
      <c r="A103" s="150"/>
      <c r="B103" s="41" t="s">
        <v>176</v>
      </c>
      <c r="C103" s="41" t="s">
        <v>267</v>
      </c>
      <c r="D103" s="151"/>
      <c r="E103" s="152">
        <f t="shared" si="4"/>
        <v>1</v>
      </c>
      <c r="F103" s="153"/>
      <c r="G103" s="177">
        <v>30</v>
      </c>
      <c r="H103" s="153"/>
      <c r="I103" s="153"/>
      <c r="J103" s="153"/>
      <c r="K103" s="153"/>
      <c r="L103" s="153"/>
      <c r="M103" s="153"/>
      <c r="N103" s="153"/>
      <c r="O103" s="153"/>
      <c r="P103" s="154"/>
      <c r="Q103" s="142"/>
      <c r="R103" s="155">
        <f t="shared" si="3"/>
        <v>30</v>
      </c>
      <c r="S103" s="156">
        <f t="shared" si="5"/>
        <v>30</v>
      </c>
      <c r="V103" s="65"/>
      <c r="W103" s="195"/>
      <c r="Y103" s="28"/>
      <c r="Z103" s="193"/>
      <c r="AA103" s="65"/>
    </row>
    <row r="104" spans="1:32" s="138" customFormat="1" ht="24" thickBot="1">
      <c r="A104" s="150"/>
      <c r="B104" s="164" t="s">
        <v>216</v>
      </c>
      <c r="C104" s="164" t="s">
        <v>217</v>
      </c>
      <c r="D104" s="151" t="s">
        <v>25</v>
      </c>
      <c r="E104" s="152">
        <f t="shared" si="4"/>
        <v>1</v>
      </c>
      <c r="F104" s="163"/>
      <c r="G104" s="177"/>
      <c r="H104" s="163"/>
      <c r="I104" s="163"/>
      <c r="J104" s="163"/>
      <c r="K104" s="163"/>
      <c r="L104" s="163">
        <v>30</v>
      </c>
      <c r="M104" s="163"/>
      <c r="N104" s="163"/>
      <c r="O104" s="163"/>
      <c r="P104" s="154"/>
      <c r="Q104" s="142"/>
      <c r="R104" s="155">
        <f t="shared" ref="R104:R146" si="6">SUM(F104:P104)</f>
        <v>30</v>
      </c>
      <c r="S104" s="156">
        <f t="shared" si="5"/>
        <v>30</v>
      </c>
      <c r="V104" s="65"/>
      <c r="W104" s="195"/>
      <c r="Y104" s="28"/>
      <c r="Z104" s="193"/>
      <c r="AA104" s="65"/>
    </row>
    <row r="105" spans="1:32" s="138" customFormat="1" ht="24" thickBot="1">
      <c r="A105" s="150"/>
      <c r="B105" s="164" t="s">
        <v>143</v>
      </c>
      <c r="C105" s="164" t="s">
        <v>164</v>
      </c>
      <c r="D105" s="151" t="s">
        <v>23</v>
      </c>
      <c r="E105" s="152">
        <f t="shared" si="4"/>
        <v>1</v>
      </c>
      <c r="F105" s="188"/>
      <c r="G105" s="189"/>
      <c r="H105" s="188"/>
      <c r="I105" s="188">
        <v>29</v>
      </c>
      <c r="J105" s="188"/>
      <c r="K105" s="188"/>
      <c r="L105" s="188"/>
      <c r="M105" s="188"/>
      <c r="N105" s="188"/>
      <c r="O105" s="188"/>
      <c r="P105" s="154"/>
      <c r="Q105" s="142"/>
      <c r="R105" s="155">
        <f t="shared" si="6"/>
        <v>29</v>
      </c>
      <c r="S105" s="156">
        <f t="shared" si="5"/>
        <v>29</v>
      </c>
      <c r="V105" s="65"/>
      <c r="W105" s="195"/>
      <c r="Y105" s="28"/>
      <c r="Z105" s="193"/>
      <c r="AA105" s="65"/>
    </row>
    <row r="106" spans="1:32" s="138" customFormat="1" ht="24" thickBot="1">
      <c r="A106" s="150"/>
      <c r="B106" s="41" t="s">
        <v>156</v>
      </c>
      <c r="C106" s="41" t="s">
        <v>209</v>
      </c>
      <c r="D106" s="151" t="s">
        <v>23</v>
      </c>
      <c r="E106" s="152">
        <f t="shared" si="4"/>
        <v>1</v>
      </c>
      <c r="F106" s="153"/>
      <c r="G106" s="177"/>
      <c r="H106" s="153"/>
      <c r="I106" s="153">
        <v>28</v>
      </c>
      <c r="J106" s="153"/>
      <c r="K106" s="153"/>
      <c r="L106" s="153"/>
      <c r="M106" s="153"/>
      <c r="N106" s="153"/>
      <c r="O106" s="153"/>
      <c r="P106" s="154"/>
      <c r="Q106" s="142"/>
      <c r="R106" s="155">
        <f t="shared" si="6"/>
        <v>28</v>
      </c>
      <c r="S106" s="156">
        <f t="shared" si="5"/>
        <v>28</v>
      </c>
      <c r="V106" s="65"/>
      <c r="W106" s="195"/>
      <c r="Y106" s="28"/>
      <c r="Z106" s="193"/>
      <c r="AA106" s="65"/>
    </row>
    <row r="107" spans="1:32" s="138" customFormat="1" ht="24" thickBot="1">
      <c r="A107" s="150"/>
      <c r="B107" s="41" t="s">
        <v>130</v>
      </c>
      <c r="C107" s="41" t="s">
        <v>131</v>
      </c>
      <c r="D107" s="154" t="s">
        <v>22</v>
      </c>
      <c r="E107" s="152">
        <f t="shared" si="4"/>
        <v>1</v>
      </c>
      <c r="F107" s="163"/>
      <c r="G107" s="177"/>
      <c r="H107" s="163"/>
      <c r="I107" s="163"/>
      <c r="J107" s="163"/>
      <c r="K107" s="163"/>
      <c r="L107" s="163"/>
      <c r="M107" s="163"/>
      <c r="N107" s="163"/>
      <c r="O107" s="163">
        <v>28</v>
      </c>
      <c r="P107" s="154"/>
      <c r="Q107" s="142"/>
      <c r="R107" s="155">
        <f t="shared" si="6"/>
        <v>28</v>
      </c>
      <c r="S107" s="156">
        <f t="shared" si="5"/>
        <v>28</v>
      </c>
      <c r="V107" s="65"/>
      <c r="W107" s="195"/>
      <c r="Y107" s="28"/>
      <c r="Z107" s="193"/>
      <c r="AA107" s="65"/>
    </row>
    <row r="108" spans="1:32" s="138" customFormat="1" ht="24" thickBot="1">
      <c r="A108" s="150"/>
      <c r="B108" s="41" t="s">
        <v>260</v>
      </c>
      <c r="C108" s="41" t="s">
        <v>356</v>
      </c>
      <c r="D108" s="151"/>
      <c r="E108" s="152">
        <f t="shared" si="4"/>
        <v>1</v>
      </c>
      <c r="F108" s="163"/>
      <c r="G108" s="177"/>
      <c r="H108" s="163"/>
      <c r="I108" s="163"/>
      <c r="J108" s="163"/>
      <c r="K108" s="163"/>
      <c r="L108" s="163">
        <v>27</v>
      </c>
      <c r="M108" s="163"/>
      <c r="N108" s="163"/>
      <c r="O108" s="163"/>
      <c r="P108" s="154"/>
      <c r="Q108" s="142"/>
      <c r="R108" s="155">
        <f t="shared" si="6"/>
        <v>27</v>
      </c>
      <c r="S108" s="156">
        <f t="shared" si="5"/>
        <v>27</v>
      </c>
      <c r="V108" s="65"/>
      <c r="W108" s="195"/>
      <c r="Y108" s="28"/>
      <c r="Z108" s="193"/>
      <c r="AA108" s="65"/>
    </row>
    <row r="109" spans="1:32" s="138" customFormat="1" ht="24" thickBot="1">
      <c r="A109" s="150"/>
      <c r="B109" s="164" t="s">
        <v>357</v>
      </c>
      <c r="C109" s="164" t="s">
        <v>358</v>
      </c>
      <c r="D109" s="151"/>
      <c r="E109" s="152">
        <f t="shared" si="4"/>
        <v>1</v>
      </c>
      <c r="F109" s="188"/>
      <c r="G109" s="189">
        <v>26</v>
      </c>
      <c r="H109" s="188"/>
      <c r="I109" s="188"/>
      <c r="J109" s="188"/>
      <c r="K109" s="188"/>
      <c r="L109" s="188"/>
      <c r="M109" s="188"/>
      <c r="N109" s="188"/>
      <c r="O109" s="188"/>
      <c r="P109" s="154"/>
      <c r="Q109" s="142"/>
      <c r="R109" s="155">
        <f t="shared" si="6"/>
        <v>26</v>
      </c>
      <c r="S109" s="156">
        <f t="shared" si="5"/>
        <v>26</v>
      </c>
      <c r="V109" s="65"/>
      <c r="W109" s="195"/>
      <c r="Y109" s="28"/>
      <c r="Z109" s="193"/>
      <c r="AA109" s="65"/>
    </row>
    <row r="110" spans="1:32" s="138" customFormat="1" ht="24" thickBot="1">
      <c r="A110" s="150"/>
      <c r="B110" s="41" t="s">
        <v>65</v>
      </c>
      <c r="C110" s="41" t="s">
        <v>77</v>
      </c>
      <c r="D110" s="151" t="s">
        <v>25</v>
      </c>
      <c r="E110" s="152">
        <f t="shared" si="4"/>
        <v>1</v>
      </c>
      <c r="F110" s="163"/>
      <c r="G110" s="177"/>
      <c r="H110" s="163"/>
      <c r="I110" s="163"/>
      <c r="J110" s="163"/>
      <c r="K110" s="163"/>
      <c r="L110" s="163">
        <v>26</v>
      </c>
      <c r="M110" s="163"/>
      <c r="N110" s="163"/>
      <c r="O110" s="163"/>
      <c r="P110" s="154"/>
      <c r="Q110" s="142"/>
      <c r="R110" s="155">
        <f t="shared" si="6"/>
        <v>26</v>
      </c>
      <c r="S110" s="156">
        <f t="shared" si="5"/>
        <v>26</v>
      </c>
      <c r="V110" s="65"/>
      <c r="W110" s="195"/>
      <c r="Y110" s="28"/>
      <c r="Z110" s="193"/>
      <c r="AA110" s="65"/>
    </row>
    <row r="111" spans="1:32" s="138" customFormat="1" ht="24" thickBot="1">
      <c r="A111" s="150"/>
      <c r="B111" s="41" t="s">
        <v>137</v>
      </c>
      <c r="C111" s="41" t="s">
        <v>359</v>
      </c>
      <c r="D111" s="154"/>
      <c r="E111" s="152">
        <f t="shared" si="4"/>
        <v>1</v>
      </c>
      <c r="F111" s="168"/>
      <c r="G111" s="177"/>
      <c r="H111" s="168"/>
      <c r="I111" s="168">
        <v>25</v>
      </c>
      <c r="J111" s="168"/>
      <c r="K111" s="168"/>
      <c r="L111" s="168"/>
      <c r="M111" s="168"/>
      <c r="N111" s="168"/>
      <c r="O111" s="168"/>
      <c r="P111" s="169"/>
      <c r="Q111" s="142"/>
      <c r="R111" s="155">
        <f t="shared" si="6"/>
        <v>25</v>
      </c>
      <c r="S111" s="156">
        <f t="shared" si="5"/>
        <v>25</v>
      </c>
      <c r="V111" s="65"/>
      <c r="W111" s="195"/>
      <c r="Y111" s="28"/>
      <c r="Z111" s="193"/>
      <c r="AA111" s="65"/>
    </row>
    <row r="112" spans="1:32" s="138" customFormat="1" ht="24" thickBot="1">
      <c r="A112" s="150"/>
      <c r="B112" s="164" t="s">
        <v>177</v>
      </c>
      <c r="C112" s="164" t="s">
        <v>360</v>
      </c>
      <c r="D112" s="151"/>
      <c r="E112" s="152">
        <f t="shared" si="4"/>
        <v>1</v>
      </c>
      <c r="F112" s="188"/>
      <c r="G112" s="196">
        <v>25</v>
      </c>
      <c r="H112" s="188"/>
      <c r="I112" s="188"/>
      <c r="J112" s="188"/>
      <c r="K112" s="188"/>
      <c r="L112" s="188"/>
      <c r="M112" s="188"/>
      <c r="N112" s="188"/>
      <c r="O112" s="188"/>
      <c r="P112" s="151"/>
      <c r="Q112" s="180"/>
      <c r="R112" s="155">
        <f t="shared" si="6"/>
        <v>25</v>
      </c>
      <c r="S112" s="156">
        <f t="shared" si="5"/>
        <v>25</v>
      </c>
      <c r="V112" s="65"/>
      <c r="W112" s="195"/>
      <c r="Y112" s="28"/>
      <c r="Z112" s="193"/>
      <c r="AA112" s="65"/>
    </row>
    <row r="113" spans="1:27" s="138" customFormat="1" ht="18.75" customHeight="1" thickBot="1">
      <c r="A113" s="150"/>
      <c r="B113" s="41" t="s">
        <v>162</v>
      </c>
      <c r="C113" s="41" t="s">
        <v>163</v>
      </c>
      <c r="D113" s="154" t="s">
        <v>265</v>
      </c>
      <c r="E113" s="152">
        <f t="shared" si="4"/>
        <v>1</v>
      </c>
      <c r="F113" s="168"/>
      <c r="G113" s="177"/>
      <c r="H113" s="168"/>
      <c r="I113" s="168">
        <v>24</v>
      </c>
      <c r="J113" s="168"/>
      <c r="K113" s="168"/>
      <c r="L113" s="168"/>
      <c r="M113" s="168"/>
      <c r="N113" s="168"/>
      <c r="O113" s="168"/>
      <c r="P113" s="169"/>
      <c r="Q113" s="142"/>
      <c r="R113" s="155">
        <f t="shared" si="6"/>
        <v>24</v>
      </c>
      <c r="S113" s="156">
        <f t="shared" si="5"/>
        <v>24</v>
      </c>
      <c r="V113" s="65"/>
      <c r="W113" s="195"/>
      <c r="Y113" s="28"/>
      <c r="Z113" s="193"/>
      <c r="AA113" s="65"/>
    </row>
    <row r="114" spans="1:27" s="138" customFormat="1" ht="18.75" customHeight="1" thickBot="1">
      <c r="A114" s="152"/>
      <c r="B114" s="41" t="s">
        <v>361</v>
      </c>
      <c r="C114" s="41" t="s">
        <v>66</v>
      </c>
      <c r="D114" s="151" t="s">
        <v>26</v>
      </c>
      <c r="E114" s="152">
        <f t="shared" si="4"/>
        <v>1</v>
      </c>
      <c r="F114" s="194"/>
      <c r="G114" s="177"/>
      <c r="H114" s="194"/>
      <c r="I114" s="194"/>
      <c r="J114" s="194"/>
      <c r="K114" s="194"/>
      <c r="L114" s="194">
        <v>24</v>
      </c>
      <c r="M114" s="194"/>
      <c r="N114" s="194"/>
      <c r="O114" s="194"/>
      <c r="P114" s="154"/>
      <c r="Q114" s="142"/>
      <c r="R114" s="155">
        <f t="shared" si="6"/>
        <v>24</v>
      </c>
      <c r="S114" s="156">
        <f t="shared" si="5"/>
        <v>24</v>
      </c>
      <c r="V114" s="65"/>
      <c r="W114" s="195"/>
      <c r="Y114" s="28"/>
      <c r="Z114" s="193"/>
      <c r="AA114" s="65"/>
    </row>
    <row r="115" spans="1:27" s="138" customFormat="1" ht="18.75" customHeight="1" thickBot="1">
      <c r="A115" s="150"/>
      <c r="B115" s="41" t="s">
        <v>75</v>
      </c>
      <c r="C115" s="41" t="s">
        <v>142</v>
      </c>
      <c r="D115" s="151" t="s">
        <v>18</v>
      </c>
      <c r="E115" s="152">
        <f t="shared" si="4"/>
        <v>1</v>
      </c>
      <c r="F115" s="153"/>
      <c r="G115" s="177"/>
      <c r="H115" s="153"/>
      <c r="I115" s="153"/>
      <c r="J115" s="153"/>
      <c r="K115" s="153"/>
      <c r="L115" s="153"/>
      <c r="M115" s="153"/>
      <c r="N115" s="153"/>
      <c r="O115" s="153">
        <v>24</v>
      </c>
      <c r="P115" s="154"/>
      <c r="Q115" s="142"/>
      <c r="R115" s="155">
        <f t="shared" si="6"/>
        <v>24</v>
      </c>
      <c r="S115" s="156">
        <f t="shared" si="5"/>
        <v>24</v>
      </c>
      <c r="V115" s="65"/>
      <c r="W115" s="195"/>
      <c r="Y115" s="28"/>
      <c r="Z115" s="193"/>
      <c r="AA115" s="65"/>
    </row>
    <row r="116" spans="1:27" s="138" customFormat="1" ht="18.75" customHeight="1" thickBot="1">
      <c r="A116" s="150"/>
      <c r="B116" s="164" t="s">
        <v>169</v>
      </c>
      <c r="C116" s="164" t="s">
        <v>264</v>
      </c>
      <c r="D116" s="151"/>
      <c r="E116" s="152">
        <f t="shared" si="4"/>
        <v>1</v>
      </c>
      <c r="F116" s="188"/>
      <c r="G116" s="189"/>
      <c r="H116" s="188"/>
      <c r="I116" s="188">
        <v>23</v>
      </c>
      <c r="J116" s="188"/>
      <c r="K116" s="188"/>
      <c r="L116" s="188"/>
      <c r="M116" s="188"/>
      <c r="N116" s="188"/>
      <c r="O116" s="188"/>
      <c r="P116" s="154"/>
      <c r="R116" s="155">
        <f t="shared" si="6"/>
        <v>23</v>
      </c>
      <c r="S116" s="156">
        <f t="shared" si="5"/>
        <v>23</v>
      </c>
      <c r="V116" s="65"/>
      <c r="W116" s="195"/>
      <c r="Y116" s="28"/>
      <c r="Z116" s="193"/>
      <c r="AA116" s="65"/>
    </row>
    <row r="117" spans="1:27" s="138" customFormat="1" ht="18.75" customHeight="1" thickBot="1">
      <c r="A117" s="150"/>
      <c r="B117" s="41" t="s">
        <v>362</v>
      </c>
      <c r="C117" s="41" t="s">
        <v>363</v>
      </c>
      <c r="D117" s="154"/>
      <c r="E117" s="152">
        <f t="shared" si="4"/>
        <v>1</v>
      </c>
      <c r="F117" s="188"/>
      <c r="G117" s="177">
        <v>22</v>
      </c>
      <c r="H117" s="188"/>
      <c r="I117" s="188"/>
      <c r="J117" s="188"/>
      <c r="K117" s="188"/>
      <c r="L117" s="188"/>
      <c r="M117" s="188"/>
      <c r="N117" s="188"/>
      <c r="O117" s="188"/>
      <c r="P117" s="154"/>
      <c r="Q117" s="142"/>
      <c r="R117" s="155">
        <f t="shared" si="6"/>
        <v>22</v>
      </c>
      <c r="S117" s="156">
        <f t="shared" si="5"/>
        <v>22</v>
      </c>
      <c r="V117" s="65"/>
      <c r="W117" s="195"/>
      <c r="Y117" s="28"/>
      <c r="Z117" s="193"/>
      <c r="AA117" s="65"/>
    </row>
    <row r="118" spans="1:27" s="138" customFormat="1" ht="18.75" customHeight="1" thickBot="1">
      <c r="A118" s="150"/>
      <c r="B118" s="41" t="s">
        <v>75</v>
      </c>
      <c r="C118" s="41" t="s">
        <v>268</v>
      </c>
      <c r="D118" s="154"/>
      <c r="E118" s="152">
        <f t="shared" si="4"/>
        <v>1</v>
      </c>
      <c r="F118" s="163"/>
      <c r="G118" s="177">
        <v>22</v>
      </c>
      <c r="H118" s="163"/>
      <c r="I118" s="163"/>
      <c r="J118" s="163"/>
      <c r="K118" s="163"/>
      <c r="L118" s="163"/>
      <c r="M118" s="163"/>
      <c r="N118" s="163"/>
      <c r="O118" s="163"/>
      <c r="P118" s="154"/>
      <c r="R118" s="155">
        <f t="shared" si="6"/>
        <v>22</v>
      </c>
      <c r="S118" s="156">
        <f t="shared" si="5"/>
        <v>22</v>
      </c>
      <c r="V118" s="65"/>
      <c r="W118" s="195"/>
      <c r="Y118" s="28"/>
      <c r="Z118" s="193"/>
      <c r="AA118" s="65"/>
    </row>
    <row r="119" spans="1:27" s="138" customFormat="1" ht="18.75" customHeight="1" thickBot="1">
      <c r="A119" s="152"/>
      <c r="B119" s="164" t="s">
        <v>364</v>
      </c>
      <c r="C119" s="164" t="s">
        <v>365</v>
      </c>
      <c r="D119" s="151"/>
      <c r="E119" s="152">
        <f t="shared" si="4"/>
        <v>1</v>
      </c>
      <c r="F119" s="188"/>
      <c r="G119" s="189"/>
      <c r="H119" s="188"/>
      <c r="I119" s="188"/>
      <c r="J119" s="188"/>
      <c r="K119" s="188">
        <v>22</v>
      </c>
      <c r="L119" s="188"/>
      <c r="M119" s="188"/>
      <c r="N119" s="188"/>
      <c r="O119" s="188"/>
      <c r="P119" s="154"/>
      <c r="Q119" s="142"/>
      <c r="R119" s="155">
        <f t="shared" si="6"/>
        <v>22</v>
      </c>
      <c r="S119" s="156">
        <f t="shared" si="5"/>
        <v>22</v>
      </c>
      <c r="V119" s="65"/>
      <c r="W119" s="195"/>
      <c r="Y119" s="28"/>
      <c r="Z119" s="193"/>
      <c r="AA119" s="65"/>
    </row>
    <row r="120" spans="1:27" s="138" customFormat="1" ht="18.75" customHeight="1" thickBot="1">
      <c r="A120" s="150"/>
      <c r="B120" s="41" t="s">
        <v>127</v>
      </c>
      <c r="C120" s="41" t="s">
        <v>366</v>
      </c>
      <c r="D120" s="151"/>
      <c r="E120" s="152">
        <f t="shared" si="4"/>
        <v>1</v>
      </c>
      <c r="F120" s="163"/>
      <c r="G120" s="177"/>
      <c r="H120" s="163"/>
      <c r="I120" s="163"/>
      <c r="J120" s="163"/>
      <c r="K120" s="163"/>
      <c r="L120" s="163">
        <v>22</v>
      </c>
      <c r="M120" s="163"/>
      <c r="N120" s="163"/>
      <c r="O120" s="163"/>
      <c r="P120" s="154"/>
      <c r="Q120" s="142"/>
      <c r="R120" s="155">
        <f t="shared" si="6"/>
        <v>22</v>
      </c>
      <c r="S120" s="156">
        <f t="shared" si="5"/>
        <v>22</v>
      </c>
      <c r="V120" s="65"/>
      <c r="W120" s="195"/>
      <c r="Y120" s="28"/>
      <c r="Z120" s="193"/>
      <c r="AA120" s="65"/>
    </row>
    <row r="121" spans="1:27" s="138" customFormat="1" ht="18.75" customHeight="1" thickBot="1">
      <c r="A121" s="150"/>
      <c r="B121" s="41" t="s">
        <v>367</v>
      </c>
      <c r="C121" s="41" t="s">
        <v>134</v>
      </c>
      <c r="D121" s="154"/>
      <c r="E121" s="152">
        <f t="shared" si="4"/>
        <v>1</v>
      </c>
      <c r="F121" s="163"/>
      <c r="G121" s="177">
        <v>21</v>
      </c>
      <c r="H121" s="163"/>
      <c r="I121" s="163"/>
      <c r="J121" s="163"/>
      <c r="K121" s="163"/>
      <c r="L121" s="163"/>
      <c r="M121" s="163"/>
      <c r="N121" s="163"/>
      <c r="O121" s="163"/>
      <c r="P121" s="154"/>
      <c r="R121" s="155">
        <f t="shared" si="6"/>
        <v>21</v>
      </c>
      <c r="S121" s="156">
        <f t="shared" si="5"/>
        <v>21</v>
      </c>
      <c r="V121" s="65"/>
      <c r="W121" s="195"/>
      <c r="Y121" s="28"/>
      <c r="Z121" s="193"/>
      <c r="AA121" s="65"/>
    </row>
    <row r="122" spans="1:27" s="138" customFormat="1" ht="18.75" customHeight="1" thickBot="1">
      <c r="A122" s="150"/>
      <c r="B122" s="164" t="s">
        <v>176</v>
      </c>
      <c r="C122" s="164" t="s">
        <v>368</v>
      </c>
      <c r="D122" s="151"/>
      <c r="E122" s="152">
        <f t="shared" si="4"/>
        <v>1</v>
      </c>
      <c r="F122" s="188"/>
      <c r="G122" s="189"/>
      <c r="H122" s="188"/>
      <c r="I122" s="188"/>
      <c r="J122" s="188"/>
      <c r="K122" s="188"/>
      <c r="L122" s="188">
        <v>21</v>
      </c>
      <c r="M122" s="188"/>
      <c r="N122" s="188"/>
      <c r="O122" s="188"/>
      <c r="P122" s="154"/>
      <c r="R122" s="155">
        <f t="shared" si="6"/>
        <v>21</v>
      </c>
      <c r="S122" s="156">
        <f t="shared" si="5"/>
        <v>21</v>
      </c>
      <c r="V122" s="65"/>
      <c r="W122" s="195"/>
      <c r="Y122" s="28"/>
      <c r="Z122" s="193"/>
      <c r="AA122" s="65"/>
    </row>
    <row r="123" spans="1:27" s="138" customFormat="1" ht="18.75" customHeight="1" thickBot="1">
      <c r="A123" s="150"/>
      <c r="B123" s="164" t="s">
        <v>166</v>
      </c>
      <c r="C123" s="164" t="s">
        <v>167</v>
      </c>
      <c r="D123" s="151"/>
      <c r="E123" s="152">
        <f t="shared" si="4"/>
        <v>1</v>
      </c>
      <c r="F123" s="188"/>
      <c r="G123" s="189"/>
      <c r="H123" s="188"/>
      <c r="I123" s="188">
        <v>20</v>
      </c>
      <c r="J123" s="188"/>
      <c r="K123" s="188"/>
      <c r="L123" s="188"/>
      <c r="M123" s="188"/>
      <c r="N123" s="188"/>
      <c r="O123" s="188"/>
      <c r="P123" s="154"/>
      <c r="R123" s="155">
        <f t="shared" si="6"/>
        <v>20</v>
      </c>
      <c r="S123" s="156">
        <f t="shared" si="5"/>
        <v>20</v>
      </c>
      <c r="V123" s="65"/>
      <c r="W123" s="195"/>
      <c r="Y123" s="28"/>
      <c r="Z123" s="193"/>
      <c r="AA123" s="65"/>
    </row>
    <row r="124" spans="1:27" s="138" customFormat="1" ht="18.75" customHeight="1" thickBot="1">
      <c r="A124" s="150"/>
      <c r="B124" s="41" t="s">
        <v>173</v>
      </c>
      <c r="C124" s="41" t="s">
        <v>68</v>
      </c>
      <c r="D124" s="151" t="s">
        <v>22</v>
      </c>
      <c r="E124" s="152">
        <f t="shared" si="4"/>
        <v>1</v>
      </c>
      <c r="F124" s="153"/>
      <c r="G124" s="177">
        <v>20</v>
      </c>
      <c r="H124" s="153"/>
      <c r="I124" s="153"/>
      <c r="J124" s="153"/>
      <c r="K124" s="153"/>
      <c r="L124" s="153"/>
      <c r="M124" s="153"/>
      <c r="N124" s="153"/>
      <c r="O124" s="153"/>
      <c r="P124" s="154"/>
      <c r="Q124" s="142"/>
      <c r="R124" s="155">
        <f t="shared" si="6"/>
        <v>20</v>
      </c>
      <c r="S124" s="156">
        <f t="shared" si="5"/>
        <v>20</v>
      </c>
      <c r="V124" s="65"/>
      <c r="W124" s="195"/>
      <c r="Y124" s="28"/>
      <c r="Z124" s="193"/>
      <c r="AA124" s="65"/>
    </row>
    <row r="125" spans="1:27" s="138" customFormat="1" ht="18.75" customHeight="1" thickBot="1">
      <c r="A125" s="150"/>
      <c r="B125" s="41" t="s">
        <v>159</v>
      </c>
      <c r="C125" s="41" t="s">
        <v>215</v>
      </c>
      <c r="D125" s="154"/>
      <c r="E125" s="152">
        <f t="shared" si="4"/>
        <v>1</v>
      </c>
      <c r="F125" s="163"/>
      <c r="G125" s="177">
        <v>20</v>
      </c>
      <c r="H125" s="163"/>
      <c r="I125" s="163"/>
      <c r="J125" s="163"/>
      <c r="K125" s="163"/>
      <c r="L125" s="163"/>
      <c r="M125" s="163"/>
      <c r="N125" s="163"/>
      <c r="O125" s="163"/>
      <c r="P125" s="154"/>
      <c r="Q125" s="142"/>
      <c r="R125" s="155">
        <f t="shared" si="6"/>
        <v>20</v>
      </c>
      <c r="S125" s="156">
        <f t="shared" si="5"/>
        <v>20</v>
      </c>
      <c r="V125" s="65"/>
      <c r="W125" s="195"/>
      <c r="Y125" s="28"/>
      <c r="Z125" s="193"/>
      <c r="AA125" s="65"/>
    </row>
    <row r="126" spans="1:27" s="138" customFormat="1" ht="18.75" customHeight="1" thickBot="1">
      <c r="A126" s="150"/>
      <c r="B126" s="41" t="s">
        <v>100</v>
      </c>
      <c r="C126" s="41" t="s">
        <v>363</v>
      </c>
      <c r="D126" s="154"/>
      <c r="E126" s="152">
        <f t="shared" si="4"/>
        <v>1</v>
      </c>
      <c r="F126" s="188"/>
      <c r="G126" s="177">
        <v>20</v>
      </c>
      <c r="H126" s="188"/>
      <c r="I126" s="188"/>
      <c r="J126" s="188"/>
      <c r="K126" s="188"/>
      <c r="L126" s="188"/>
      <c r="M126" s="188"/>
      <c r="N126" s="188"/>
      <c r="O126" s="188"/>
      <c r="P126" s="154"/>
      <c r="Q126" s="142"/>
      <c r="R126" s="155">
        <f t="shared" si="6"/>
        <v>20</v>
      </c>
      <c r="S126" s="156">
        <f t="shared" si="5"/>
        <v>20</v>
      </c>
      <c r="V126" s="65"/>
      <c r="W126" s="195"/>
      <c r="Y126" s="28"/>
      <c r="Z126" s="193"/>
      <c r="AA126" s="65"/>
    </row>
    <row r="127" spans="1:27" s="138" customFormat="1" ht="18.75" customHeight="1" thickBot="1">
      <c r="A127" s="150"/>
      <c r="B127" s="164" t="s">
        <v>369</v>
      </c>
      <c r="C127" s="164" t="s">
        <v>171</v>
      </c>
      <c r="D127" s="151"/>
      <c r="E127" s="152">
        <f t="shared" si="4"/>
        <v>1</v>
      </c>
      <c r="F127" s="188"/>
      <c r="G127" s="189">
        <v>20</v>
      </c>
      <c r="H127" s="188"/>
      <c r="I127" s="188"/>
      <c r="J127" s="188"/>
      <c r="K127" s="188"/>
      <c r="L127" s="188"/>
      <c r="M127" s="188"/>
      <c r="N127" s="188"/>
      <c r="O127" s="188"/>
      <c r="P127" s="154"/>
      <c r="Q127" s="142"/>
      <c r="R127" s="155">
        <f t="shared" si="6"/>
        <v>20</v>
      </c>
      <c r="S127" s="156">
        <f t="shared" si="5"/>
        <v>20</v>
      </c>
      <c r="V127" s="65"/>
      <c r="W127" s="195"/>
      <c r="Y127" s="28"/>
      <c r="Z127" s="193"/>
      <c r="AA127" s="65"/>
    </row>
    <row r="128" spans="1:27" s="138" customFormat="1" ht="18.75" customHeight="1" thickBot="1">
      <c r="A128" s="150"/>
      <c r="B128" s="41" t="s">
        <v>370</v>
      </c>
      <c r="C128" s="41" t="s">
        <v>267</v>
      </c>
      <c r="D128" s="151"/>
      <c r="E128" s="152">
        <f t="shared" si="4"/>
        <v>1</v>
      </c>
      <c r="F128" s="153"/>
      <c r="G128" s="177">
        <v>20</v>
      </c>
      <c r="H128" s="153"/>
      <c r="I128" s="153"/>
      <c r="J128" s="153"/>
      <c r="K128" s="153"/>
      <c r="L128" s="153"/>
      <c r="M128" s="153"/>
      <c r="N128" s="153"/>
      <c r="O128" s="153"/>
      <c r="P128" s="154"/>
      <c r="Q128" s="142"/>
      <c r="R128" s="155">
        <f t="shared" si="6"/>
        <v>20</v>
      </c>
      <c r="S128" s="156">
        <f t="shared" si="5"/>
        <v>20</v>
      </c>
      <c r="V128" s="65"/>
      <c r="W128" s="195"/>
      <c r="Y128" s="28"/>
      <c r="Z128" s="193"/>
      <c r="AA128" s="65"/>
    </row>
    <row r="129" spans="1:27" s="138" customFormat="1" ht="18.75" customHeight="1" thickBot="1">
      <c r="A129" s="150"/>
      <c r="B129" s="41" t="s">
        <v>371</v>
      </c>
      <c r="C129" s="41" t="s">
        <v>84</v>
      </c>
      <c r="D129" s="154"/>
      <c r="E129" s="152">
        <f t="shared" si="4"/>
        <v>1</v>
      </c>
      <c r="F129" s="163"/>
      <c r="G129" s="177">
        <v>20</v>
      </c>
      <c r="H129" s="163"/>
      <c r="I129" s="163"/>
      <c r="J129" s="163"/>
      <c r="K129" s="163"/>
      <c r="L129" s="163"/>
      <c r="M129" s="163"/>
      <c r="N129" s="163"/>
      <c r="O129" s="163"/>
      <c r="P129" s="154"/>
      <c r="Q129" s="142"/>
      <c r="R129" s="155">
        <f t="shared" si="6"/>
        <v>20</v>
      </c>
      <c r="S129" s="156">
        <f t="shared" si="5"/>
        <v>20</v>
      </c>
      <c r="V129" s="65"/>
      <c r="W129" s="195"/>
      <c r="Y129" s="28"/>
      <c r="Z129" s="193"/>
      <c r="AA129" s="65"/>
    </row>
    <row r="130" spans="1:27" s="138" customFormat="1" ht="18.75" customHeight="1" thickBot="1">
      <c r="A130" s="150"/>
      <c r="B130" s="41" t="s">
        <v>372</v>
      </c>
      <c r="C130" s="41" t="s">
        <v>373</v>
      </c>
      <c r="D130" s="154"/>
      <c r="E130" s="152">
        <f t="shared" si="4"/>
        <v>1</v>
      </c>
      <c r="F130" s="163"/>
      <c r="G130" s="177">
        <v>20</v>
      </c>
      <c r="H130" s="163"/>
      <c r="I130" s="163"/>
      <c r="J130" s="163"/>
      <c r="K130" s="163"/>
      <c r="L130" s="163"/>
      <c r="M130" s="163"/>
      <c r="N130" s="163"/>
      <c r="O130" s="163"/>
      <c r="P130" s="154"/>
      <c r="R130" s="155">
        <f t="shared" si="6"/>
        <v>20</v>
      </c>
      <c r="S130" s="156">
        <f t="shared" si="5"/>
        <v>20</v>
      </c>
      <c r="V130" s="65"/>
      <c r="W130" s="195"/>
      <c r="Y130" s="28"/>
      <c r="Z130" s="193"/>
      <c r="AA130" s="65"/>
    </row>
    <row r="131" spans="1:27" s="138" customFormat="1" ht="18.75" customHeight="1" thickBot="1">
      <c r="A131" s="150"/>
      <c r="B131" s="41" t="s">
        <v>108</v>
      </c>
      <c r="C131" s="41" t="s">
        <v>374</v>
      </c>
      <c r="D131" s="154"/>
      <c r="E131" s="152">
        <f t="shared" si="4"/>
        <v>1</v>
      </c>
      <c r="F131" s="163"/>
      <c r="G131" s="177"/>
      <c r="H131" s="163"/>
      <c r="I131" s="163">
        <v>20</v>
      </c>
      <c r="J131" s="163"/>
      <c r="K131" s="163"/>
      <c r="L131" s="163"/>
      <c r="M131" s="163"/>
      <c r="N131" s="163"/>
      <c r="O131" s="163"/>
      <c r="P131" s="154"/>
      <c r="Q131" s="142"/>
      <c r="R131" s="155">
        <f t="shared" si="6"/>
        <v>20</v>
      </c>
      <c r="S131" s="156">
        <f t="shared" si="5"/>
        <v>20</v>
      </c>
      <c r="V131" s="65"/>
      <c r="W131" s="195"/>
      <c r="Y131" s="28"/>
      <c r="Z131" s="193"/>
      <c r="AA131" s="65"/>
    </row>
    <row r="132" spans="1:27" s="138" customFormat="1" ht="18.75" customHeight="1" thickBot="1">
      <c r="A132" s="150"/>
      <c r="B132" s="41" t="s">
        <v>174</v>
      </c>
      <c r="C132" s="41" t="s">
        <v>375</v>
      </c>
      <c r="D132" s="151"/>
      <c r="E132" s="152">
        <f t="shared" si="4"/>
        <v>1</v>
      </c>
      <c r="F132" s="163"/>
      <c r="G132" s="177"/>
      <c r="H132" s="163"/>
      <c r="I132" s="163">
        <v>20</v>
      </c>
      <c r="J132" s="163"/>
      <c r="K132" s="163"/>
      <c r="L132" s="163"/>
      <c r="M132" s="163"/>
      <c r="N132" s="163"/>
      <c r="O132" s="163"/>
      <c r="P132" s="154"/>
      <c r="Q132" s="142"/>
      <c r="R132" s="155">
        <f t="shared" si="6"/>
        <v>20</v>
      </c>
      <c r="S132" s="156">
        <f t="shared" si="5"/>
        <v>20</v>
      </c>
      <c r="V132" s="65"/>
      <c r="W132" s="195"/>
      <c r="Y132" s="28"/>
      <c r="Z132" s="193"/>
      <c r="AA132" s="65"/>
    </row>
    <row r="133" spans="1:27" s="138" customFormat="1" ht="18.75" customHeight="1" thickBot="1">
      <c r="A133" s="150"/>
      <c r="B133" s="191" t="s">
        <v>330</v>
      </c>
      <c r="C133" s="191" t="s">
        <v>148</v>
      </c>
      <c r="D133" s="151"/>
      <c r="E133" s="152">
        <f t="shared" ref="E133:E146" si="7">COUNT(F133:P133)</f>
        <v>1</v>
      </c>
      <c r="F133" s="188"/>
      <c r="G133" s="196"/>
      <c r="H133" s="188"/>
      <c r="I133" s="188">
        <v>20</v>
      </c>
      <c r="J133" s="188"/>
      <c r="K133" s="188"/>
      <c r="L133" s="188"/>
      <c r="M133" s="188"/>
      <c r="N133" s="188"/>
      <c r="O133" s="188"/>
      <c r="P133" s="151"/>
      <c r="Q133" s="180"/>
      <c r="R133" s="155">
        <f t="shared" si="6"/>
        <v>20</v>
      </c>
      <c r="S133" s="156">
        <f t="shared" ref="S133:S146" si="8">SUM(F133:P133)/E133</f>
        <v>20</v>
      </c>
      <c r="V133" s="65"/>
      <c r="W133" s="195"/>
      <c r="Y133" s="28"/>
      <c r="Z133" s="193"/>
      <c r="AA133" s="65"/>
    </row>
    <row r="134" spans="1:27" s="138" customFormat="1" ht="18.75" customHeight="1" thickBot="1">
      <c r="A134" s="152"/>
      <c r="B134" s="41" t="s">
        <v>218</v>
      </c>
      <c r="C134" s="41" t="s">
        <v>124</v>
      </c>
      <c r="D134" s="154" t="s">
        <v>247</v>
      </c>
      <c r="E134" s="152">
        <f t="shared" si="7"/>
        <v>1</v>
      </c>
      <c r="F134" s="168"/>
      <c r="G134" s="177"/>
      <c r="H134" s="168"/>
      <c r="I134" s="168">
        <v>20</v>
      </c>
      <c r="J134" s="168"/>
      <c r="K134" s="168"/>
      <c r="L134" s="168"/>
      <c r="M134" s="168"/>
      <c r="N134" s="168"/>
      <c r="O134" s="168"/>
      <c r="P134" s="169"/>
      <c r="Q134" s="142"/>
      <c r="R134" s="155">
        <f t="shared" si="6"/>
        <v>20</v>
      </c>
      <c r="S134" s="156">
        <f t="shared" si="8"/>
        <v>20</v>
      </c>
      <c r="V134" s="65"/>
      <c r="W134" s="195"/>
      <c r="Y134" s="28"/>
      <c r="Z134" s="193"/>
      <c r="AA134" s="65"/>
    </row>
    <row r="135" spans="1:27" s="138" customFormat="1" ht="18.75" customHeight="1" thickBot="1">
      <c r="A135" s="150"/>
      <c r="B135" s="41" t="s">
        <v>376</v>
      </c>
      <c r="C135" s="41" t="s">
        <v>77</v>
      </c>
      <c r="D135" s="154"/>
      <c r="E135" s="152">
        <f t="shared" si="7"/>
        <v>1</v>
      </c>
      <c r="F135" s="168"/>
      <c r="G135" s="177"/>
      <c r="H135" s="168"/>
      <c r="I135" s="168"/>
      <c r="J135" s="168"/>
      <c r="K135" s="168"/>
      <c r="L135" s="168">
        <v>20</v>
      </c>
      <c r="M135" s="168"/>
      <c r="N135" s="168"/>
      <c r="O135" s="168"/>
      <c r="P135" s="169"/>
      <c r="Q135" s="142"/>
      <c r="R135" s="155">
        <f t="shared" si="6"/>
        <v>20</v>
      </c>
      <c r="S135" s="156">
        <f t="shared" si="8"/>
        <v>20</v>
      </c>
      <c r="V135" s="65"/>
      <c r="W135" s="195"/>
      <c r="Y135" s="28"/>
      <c r="Z135" s="193"/>
      <c r="AA135" s="65"/>
    </row>
    <row r="136" spans="1:27" s="138" customFormat="1" ht="18.75" customHeight="1" thickBot="1">
      <c r="A136" s="152"/>
      <c r="B136" s="41" t="s">
        <v>178</v>
      </c>
      <c r="C136" s="41" t="s">
        <v>377</v>
      </c>
      <c r="D136" s="154"/>
      <c r="E136" s="152">
        <f t="shared" si="7"/>
        <v>1</v>
      </c>
      <c r="F136" s="163"/>
      <c r="G136" s="177"/>
      <c r="H136" s="163"/>
      <c r="I136" s="163"/>
      <c r="J136" s="163"/>
      <c r="K136" s="163"/>
      <c r="L136" s="163">
        <v>20</v>
      </c>
      <c r="M136" s="163"/>
      <c r="N136" s="163"/>
      <c r="O136" s="163"/>
      <c r="P136" s="154"/>
      <c r="Q136" s="142"/>
      <c r="R136" s="155">
        <f t="shared" si="6"/>
        <v>20</v>
      </c>
      <c r="S136" s="156">
        <f t="shared" si="8"/>
        <v>20</v>
      </c>
      <c r="V136" s="65"/>
      <c r="W136" s="195"/>
      <c r="Y136" s="28"/>
      <c r="Z136" s="193"/>
      <c r="AA136" s="65"/>
    </row>
    <row r="137" spans="1:27" s="138" customFormat="1" ht="18.75" customHeight="1" thickBot="1">
      <c r="A137" s="150"/>
      <c r="B137" s="41" t="s">
        <v>89</v>
      </c>
      <c r="C137" s="41" t="s">
        <v>154</v>
      </c>
      <c r="D137" s="151"/>
      <c r="E137" s="152">
        <f t="shared" si="7"/>
        <v>1</v>
      </c>
      <c r="F137" s="194"/>
      <c r="G137" s="177"/>
      <c r="H137" s="194"/>
      <c r="I137" s="194"/>
      <c r="J137" s="194"/>
      <c r="K137" s="194"/>
      <c r="L137" s="194">
        <v>20</v>
      </c>
      <c r="M137" s="194"/>
      <c r="N137" s="194"/>
      <c r="O137" s="194"/>
      <c r="P137" s="154"/>
      <c r="Q137" s="142"/>
      <c r="R137" s="155">
        <f t="shared" si="6"/>
        <v>20</v>
      </c>
      <c r="S137" s="156">
        <f t="shared" si="8"/>
        <v>20</v>
      </c>
      <c r="V137" s="65"/>
      <c r="W137" s="195"/>
      <c r="Y137" s="28"/>
      <c r="Z137" s="193"/>
      <c r="AA137" s="65"/>
    </row>
    <row r="138" spans="1:27" s="138" customFormat="1" ht="18.75" customHeight="1" thickBot="1">
      <c r="A138" s="150"/>
      <c r="B138" s="41" t="s">
        <v>378</v>
      </c>
      <c r="C138" s="41" t="s">
        <v>379</v>
      </c>
      <c r="D138" s="151"/>
      <c r="E138" s="152">
        <f t="shared" si="7"/>
        <v>1</v>
      </c>
      <c r="F138" s="153"/>
      <c r="G138" s="177"/>
      <c r="H138" s="153"/>
      <c r="I138" s="153"/>
      <c r="J138" s="153"/>
      <c r="K138" s="153"/>
      <c r="L138" s="153">
        <v>20</v>
      </c>
      <c r="M138" s="153"/>
      <c r="N138" s="153"/>
      <c r="O138" s="153"/>
      <c r="P138" s="154"/>
      <c r="Q138" s="142"/>
      <c r="R138" s="155">
        <f t="shared" si="6"/>
        <v>20</v>
      </c>
      <c r="S138" s="156">
        <f t="shared" si="8"/>
        <v>20</v>
      </c>
      <c r="V138" s="65"/>
      <c r="W138" s="195"/>
      <c r="Y138" s="28"/>
      <c r="Z138" s="193"/>
      <c r="AA138" s="65"/>
    </row>
    <row r="139" spans="1:27" s="138" customFormat="1" ht="18.75" customHeight="1" thickBot="1">
      <c r="A139" s="150"/>
      <c r="B139" s="164" t="s">
        <v>146</v>
      </c>
      <c r="C139" s="164" t="s">
        <v>380</v>
      </c>
      <c r="D139" s="151"/>
      <c r="E139" s="152">
        <f t="shared" si="7"/>
        <v>1</v>
      </c>
      <c r="F139" s="163"/>
      <c r="G139" s="177"/>
      <c r="H139" s="163"/>
      <c r="I139" s="163"/>
      <c r="J139" s="163"/>
      <c r="K139" s="163"/>
      <c r="L139" s="163">
        <v>20</v>
      </c>
      <c r="M139" s="163"/>
      <c r="N139" s="163"/>
      <c r="O139" s="163"/>
      <c r="P139" s="154"/>
      <c r="Q139" s="142"/>
      <c r="R139" s="155">
        <f t="shared" si="6"/>
        <v>20</v>
      </c>
      <c r="S139" s="156">
        <f t="shared" si="8"/>
        <v>20</v>
      </c>
      <c r="V139" s="65"/>
      <c r="W139" s="195"/>
      <c r="Y139" s="28"/>
      <c r="Z139" s="193"/>
      <c r="AA139" s="65"/>
    </row>
    <row r="140" spans="1:27" s="138" customFormat="1" ht="18.75" customHeight="1" thickBot="1">
      <c r="A140" s="150"/>
      <c r="B140" s="41" t="s">
        <v>381</v>
      </c>
      <c r="C140" s="41" t="s">
        <v>341</v>
      </c>
      <c r="D140" s="151" t="s">
        <v>18</v>
      </c>
      <c r="E140" s="152">
        <f t="shared" si="7"/>
        <v>1</v>
      </c>
      <c r="F140" s="194"/>
      <c r="G140" s="177"/>
      <c r="H140" s="194"/>
      <c r="I140" s="194"/>
      <c r="J140" s="194"/>
      <c r="K140" s="194"/>
      <c r="L140" s="194">
        <v>20</v>
      </c>
      <c r="M140" s="194"/>
      <c r="N140" s="194"/>
      <c r="O140" s="194"/>
      <c r="P140" s="154"/>
      <c r="Q140" s="142"/>
      <c r="R140" s="155">
        <f t="shared" si="6"/>
        <v>20</v>
      </c>
      <c r="S140" s="156">
        <f t="shared" si="8"/>
        <v>20</v>
      </c>
      <c r="V140" s="65"/>
      <c r="W140" s="195"/>
      <c r="Y140" s="28"/>
      <c r="Z140" s="193"/>
      <c r="AA140" s="65"/>
    </row>
    <row r="141" spans="1:27" s="138" customFormat="1" ht="18.75" customHeight="1" thickBot="1">
      <c r="A141" s="150"/>
      <c r="B141" s="164" t="s">
        <v>382</v>
      </c>
      <c r="C141" s="164" t="s">
        <v>383</v>
      </c>
      <c r="D141" s="151"/>
      <c r="E141" s="152">
        <f t="shared" si="7"/>
        <v>1</v>
      </c>
      <c r="F141" s="153"/>
      <c r="G141" s="189"/>
      <c r="H141" s="153"/>
      <c r="I141" s="153"/>
      <c r="J141" s="153"/>
      <c r="K141" s="153"/>
      <c r="L141" s="153">
        <v>20</v>
      </c>
      <c r="M141" s="153"/>
      <c r="N141" s="153"/>
      <c r="O141" s="153"/>
      <c r="P141" s="154"/>
      <c r="Q141" s="142"/>
      <c r="R141" s="155">
        <f t="shared" si="6"/>
        <v>20</v>
      </c>
      <c r="S141" s="156">
        <f t="shared" si="8"/>
        <v>20</v>
      </c>
      <c r="V141" s="65"/>
      <c r="W141" s="195"/>
      <c r="Y141" s="28"/>
      <c r="Z141" s="193"/>
      <c r="AA141" s="65"/>
    </row>
    <row r="142" spans="1:27" s="138" customFormat="1" ht="18.75" customHeight="1" thickBot="1">
      <c r="A142" s="150"/>
      <c r="B142" s="41" t="s">
        <v>384</v>
      </c>
      <c r="C142" s="41" t="s">
        <v>385</v>
      </c>
      <c r="D142" s="154"/>
      <c r="E142" s="152">
        <f t="shared" si="7"/>
        <v>1</v>
      </c>
      <c r="F142" s="168"/>
      <c r="G142" s="177"/>
      <c r="H142" s="168"/>
      <c r="I142" s="168"/>
      <c r="J142" s="168"/>
      <c r="K142" s="168"/>
      <c r="L142" s="168">
        <v>20</v>
      </c>
      <c r="M142" s="168"/>
      <c r="N142" s="168"/>
      <c r="O142" s="168"/>
      <c r="P142" s="169"/>
      <c r="Q142" s="142"/>
      <c r="R142" s="155">
        <f t="shared" si="6"/>
        <v>20</v>
      </c>
      <c r="S142" s="156">
        <f t="shared" si="8"/>
        <v>20</v>
      </c>
      <c r="V142" s="65"/>
      <c r="W142" s="195"/>
      <c r="Y142" s="28"/>
      <c r="Z142" s="193"/>
      <c r="AA142" s="65"/>
    </row>
    <row r="143" spans="1:27" s="138" customFormat="1" ht="18.75" customHeight="1" thickBot="1">
      <c r="A143" s="150"/>
      <c r="B143" s="191" t="s">
        <v>386</v>
      </c>
      <c r="C143" s="191" t="s">
        <v>387</v>
      </c>
      <c r="D143" s="151"/>
      <c r="E143" s="152">
        <f t="shared" si="7"/>
        <v>1</v>
      </c>
      <c r="F143" s="188"/>
      <c r="G143" s="196"/>
      <c r="H143" s="188"/>
      <c r="I143" s="188"/>
      <c r="J143" s="188"/>
      <c r="K143" s="188"/>
      <c r="L143" s="188">
        <v>20</v>
      </c>
      <c r="M143" s="188"/>
      <c r="N143" s="188"/>
      <c r="O143" s="188"/>
      <c r="P143" s="151"/>
      <c r="Q143" s="197"/>
      <c r="R143" s="155">
        <f t="shared" si="6"/>
        <v>20</v>
      </c>
      <c r="S143" s="156">
        <f t="shared" si="8"/>
        <v>20</v>
      </c>
      <c r="V143" s="65"/>
      <c r="W143" s="195"/>
      <c r="Y143" s="28"/>
      <c r="Z143" s="193"/>
      <c r="AA143" s="65"/>
    </row>
    <row r="144" spans="1:27" s="138" customFormat="1" ht="18.75" customHeight="1" thickBot="1">
      <c r="A144" s="152"/>
      <c r="B144" s="41" t="s">
        <v>388</v>
      </c>
      <c r="C144" s="41" t="s">
        <v>389</v>
      </c>
      <c r="D144" s="154"/>
      <c r="E144" s="152">
        <f t="shared" si="7"/>
        <v>1</v>
      </c>
      <c r="F144" s="168"/>
      <c r="G144" s="177"/>
      <c r="H144" s="168"/>
      <c r="I144" s="168"/>
      <c r="J144" s="168"/>
      <c r="K144" s="168"/>
      <c r="L144" s="168">
        <v>20</v>
      </c>
      <c r="M144" s="168"/>
      <c r="N144" s="168"/>
      <c r="O144" s="168"/>
      <c r="P144" s="169"/>
      <c r="Q144" s="142"/>
      <c r="R144" s="155">
        <f t="shared" si="6"/>
        <v>20</v>
      </c>
      <c r="S144" s="156">
        <f t="shared" si="8"/>
        <v>20</v>
      </c>
      <c r="V144" s="65"/>
      <c r="W144" s="195"/>
      <c r="Y144" s="28"/>
      <c r="Z144" s="193"/>
      <c r="AA144" s="65"/>
    </row>
    <row r="145" spans="1:27" s="138" customFormat="1" ht="24" thickBot="1">
      <c r="A145" s="152"/>
      <c r="B145" s="191" t="s">
        <v>390</v>
      </c>
      <c r="C145" s="191" t="s">
        <v>181</v>
      </c>
      <c r="D145" s="151"/>
      <c r="E145" s="152">
        <f t="shared" si="7"/>
        <v>1</v>
      </c>
      <c r="F145" s="188"/>
      <c r="G145" s="196"/>
      <c r="H145" s="188"/>
      <c r="I145" s="188"/>
      <c r="J145" s="188"/>
      <c r="K145" s="188"/>
      <c r="L145" s="188">
        <v>20</v>
      </c>
      <c r="M145" s="188"/>
      <c r="N145" s="188"/>
      <c r="O145" s="188"/>
      <c r="P145" s="151"/>
      <c r="Q145" s="197"/>
      <c r="R145" s="155">
        <f t="shared" si="6"/>
        <v>20</v>
      </c>
      <c r="S145" s="156">
        <f t="shared" si="8"/>
        <v>20</v>
      </c>
      <c r="T145" s="157"/>
      <c r="V145" s="65"/>
      <c r="W145" s="195"/>
      <c r="Z145" s="161"/>
      <c r="AA145" s="65"/>
    </row>
    <row r="146" spans="1:27" s="138" customFormat="1" ht="18" thickBot="1">
      <c r="A146" s="150"/>
      <c r="B146" s="41" t="s">
        <v>391</v>
      </c>
      <c r="C146" s="41" t="s">
        <v>181</v>
      </c>
      <c r="D146" s="154"/>
      <c r="E146" s="152">
        <f t="shared" si="7"/>
        <v>1</v>
      </c>
      <c r="F146" s="168"/>
      <c r="G146" s="177"/>
      <c r="H146" s="168"/>
      <c r="I146" s="168"/>
      <c r="J146" s="168"/>
      <c r="K146" s="168"/>
      <c r="L146" s="168">
        <v>20</v>
      </c>
      <c r="M146" s="168"/>
      <c r="N146" s="168"/>
      <c r="O146" s="168"/>
      <c r="P146" s="169"/>
      <c r="Q146" s="142"/>
      <c r="R146" s="155">
        <f t="shared" si="6"/>
        <v>20</v>
      </c>
      <c r="S146" s="156">
        <f t="shared" si="8"/>
        <v>20</v>
      </c>
      <c r="V146" s="65"/>
      <c r="W146" s="195"/>
      <c r="AA146" s="65"/>
    </row>
    <row r="147" spans="1:27" s="138" customFormat="1" ht="17">
      <c r="A147" s="199"/>
      <c r="B147" s="200"/>
      <c r="C147" s="200"/>
      <c r="D147" s="201"/>
      <c r="E147" s="201"/>
      <c r="F147" s="199"/>
      <c r="G147" s="202"/>
      <c r="H147" s="199"/>
      <c r="I147" s="199"/>
      <c r="J147" s="199"/>
      <c r="K147" s="199"/>
      <c r="L147" s="199"/>
      <c r="M147" s="199"/>
      <c r="N147" s="199"/>
      <c r="O147" s="199"/>
      <c r="P147" s="199"/>
      <c r="Q147" s="142"/>
      <c r="R147" s="203"/>
      <c r="S147" s="204"/>
      <c r="T147" s="157"/>
      <c r="V147" s="65"/>
      <c r="W147" s="195"/>
    </row>
    <row r="148" spans="1:27" s="138" customFormat="1" ht="17">
      <c r="A148" s="142"/>
      <c r="B148" s="180"/>
      <c r="C148" s="180"/>
      <c r="D148" s="180"/>
      <c r="E148" s="180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142"/>
      <c r="Q148" s="142"/>
      <c r="R148" s="157"/>
      <c r="S148" s="181"/>
      <c r="V148" s="65"/>
      <c r="W148" s="195"/>
    </row>
    <row r="149" spans="1:27" s="138" customFormat="1" ht="17">
      <c r="A149" s="142"/>
      <c r="B149" s="180"/>
      <c r="C149" s="180"/>
      <c r="D149" s="180"/>
      <c r="E149" s="180"/>
      <c r="F149" s="206"/>
      <c r="G149" s="205"/>
      <c r="H149" s="206"/>
      <c r="I149" s="206"/>
      <c r="J149" s="206"/>
      <c r="K149" s="206"/>
      <c r="L149" s="206"/>
      <c r="M149" s="206"/>
      <c r="N149" s="206"/>
      <c r="O149" s="206"/>
      <c r="P149" s="142"/>
      <c r="Q149" s="142"/>
      <c r="R149" s="157"/>
      <c r="S149" s="181"/>
      <c r="V149" s="65"/>
      <c r="W149" s="195"/>
    </row>
    <row r="150" spans="1:27" s="138" customFormat="1" ht="17">
      <c r="A150" s="142"/>
      <c r="B150" s="31"/>
      <c r="C150" s="31"/>
      <c r="D150" s="180"/>
      <c r="E150" s="180"/>
      <c r="F150" s="142"/>
      <c r="G150" s="207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57"/>
      <c r="S150" s="181"/>
      <c r="V150" s="65"/>
      <c r="W150" s="195"/>
    </row>
    <row r="151" spans="1:27" s="138" customFormat="1" ht="17">
      <c r="A151" s="142"/>
      <c r="B151" s="180"/>
      <c r="C151" s="208"/>
      <c r="D151" s="142"/>
      <c r="E151" s="180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142"/>
      <c r="Q151" s="142"/>
      <c r="R151" s="157"/>
      <c r="S151" s="181"/>
      <c r="V151" s="65"/>
      <c r="W151" s="195"/>
    </row>
    <row r="152" spans="1:27" s="138" customFormat="1" ht="17">
      <c r="A152" s="142"/>
      <c r="B152" s="180"/>
      <c r="C152" s="180"/>
      <c r="D152" s="180"/>
      <c r="E152" s="180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180"/>
      <c r="Q152" s="180"/>
      <c r="R152" s="157"/>
      <c r="S152" s="181"/>
      <c r="V152" s="65"/>
      <c r="W152" s="195"/>
    </row>
    <row r="153" spans="1:27" s="138" customFormat="1" ht="17">
      <c r="A153" s="142"/>
      <c r="B153" s="180"/>
      <c r="C153" s="180"/>
      <c r="D153" s="142"/>
      <c r="E153" s="142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142"/>
      <c r="Q153" s="142"/>
      <c r="R153" s="157"/>
      <c r="S153" s="181"/>
      <c r="V153" s="65"/>
      <c r="W153" s="195"/>
    </row>
    <row r="154" spans="1:27" s="138" customFormat="1" ht="17">
      <c r="A154" s="142"/>
      <c r="B154" s="190"/>
      <c r="C154" s="208"/>
      <c r="D154" s="142"/>
      <c r="E154" s="180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142"/>
      <c r="Q154" s="142"/>
      <c r="R154" s="157"/>
      <c r="S154" s="181"/>
      <c r="V154" s="65"/>
      <c r="W154" s="195"/>
    </row>
    <row r="155" spans="1:27" s="138" customFormat="1" ht="17">
      <c r="A155" s="142"/>
      <c r="B155" s="180"/>
      <c r="C155" s="180"/>
      <c r="D155" s="180"/>
      <c r="E155" s="180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180"/>
      <c r="Q155" s="180"/>
      <c r="R155" s="157"/>
      <c r="S155" s="181"/>
      <c r="V155" s="65"/>
      <c r="W155" s="195"/>
    </row>
    <row r="156" spans="1:27" s="138" customFormat="1" ht="17">
      <c r="A156" s="142"/>
      <c r="B156" s="31"/>
      <c r="C156" s="31"/>
      <c r="D156" s="180"/>
      <c r="E156" s="180"/>
      <c r="F156" s="206"/>
      <c r="G156" s="207"/>
      <c r="H156" s="206"/>
      <c r="I156" s="206"/>
      <c r="J156" s="206"/>
      <c r="K156" s="206"/>
      <c r="L156" s="206"/>
      <c r="M156" s="206"/>
      <c r="N156" s="206"/>
      <c r="O156" s="206"/>
      <c r="P156" s="142"/>
      <c r="Q156" s="142"/>
      <c r="R156" s="157"/>
      <c r="S156" s="181"/>
      <c r="V156" s="65"/>
      <c r="W156" s="195"/>
    </row>
    <row r="157" spans="1:27" s="138" customFormat="1" ht="17">
      <c r="A157" s="142"/>
      <c r="B157" s="180"/>
      <c r="C157" s="180"/>
      <c r="D157" s="180"/>
      <c r="E157" s="180"/>
      <c r="F157" s="142"/>
      <c r="G157" s="207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57"/>
      <c r="S157" s="181"/>
      <c r="V157" s="65"/>
      <c r="W157" s="195"/>
    </row>
    <row r="158" spans="1:27" s="138" customFormat="1" ht="17">
      <c r="A158" s="142"/>
      <c r="B158" s="190"/>
      <c r="C158" s="190"/>
      <c r="D158" s="180"/>
      <c r="E158" s="180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180"/>
      <c r="Q158" s="180"/>
      <c r="R158" s="157"/>
      <c r="S158" s="181"/>
      <c r="T158" s="157"/>
      <c r="V158" s="65"/>
      <c r="W158" s="195"/>
    </row>
    <row r="159" spans="1:27" s="138" customFormat="1" ht="17">
      <c r="A159" s="142"/>
      <c r="B159" s="180"/>
      <c r="C159" s="180"/>
      <c r="D159" s="180"/>
      <c r="E159" s="180"/>
      <c r="F159" s="142"/>
      <c r="G159" s="31"/>
      <c r="H159" s="142"/>
      <c r="I159" s="142"/>
      <c r="J159" s="142"/>
      <c r="K159" s="142"/>
      <c r="L159" s="142"/>
      <c r="M159" s="142"/>
      <c r="N159" s="142"/>
      <c r="O159" s="142"/>
      <c r="P159" s="157"/>
      <c r="Q159" s="142"/>
      <c r="R159" s="157"/>
      <c r="S159" s="181"/>
      <c r="T159" s="157"/>
      <c r="V159" s="65"/>
      <c r="W159" s="195"/>
    </row>
    <row r="160" spans="1:27" s="138" customFormat="1" ht="17">
      <c r="A160" s="142"/>
      <c r="B160" s="180"/>
      <c r="C160" s="180"/>
      <c r="D160" s="180"/>
      <c r="E160" s="180"/>
      <c r="F160" s="157"/>
      <c r="G160" s="207"/>
      <c r="H160" s="157"/>
      <c r="I160" s="157"/>
      <c r="J160" s="157"/>
      <c r="K160" s="157"/>
      <c r="L160" s="157"/>
      <c r="M160" s="157"/>
      <c r="N160" s="157"/>
      <c r="O160" s="157"/>
      <c r="P160" s="157"/>
      <c r="Q160" s="142"/>
      <c r="R160" s="157"/>
      <c r="S160" s="181"/>
      <c r="T160" s="157"/>
      <c r="V160" s="65"/>
      <c r="W160" s="195"/>
    </row>
    <row r="161" spans="1:32" s="138" customFormat="1" ht="17">
      <c r="A161" s="142"/>
      <c r="B161" s="180"/>
      <c r="C161" s="180"/>
      <c r="D161" s="180"/>
      <c r="E161" s="180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180"/>
      <c r="Q161" s="180"/>
      <c r="R161" s="157"/>
      <c r="S161" s="181"/>
      <c r="T161" s="157"/>
      <c r="V161" s="65"/>
      <c r="W161" s="195"/>
    </row>
    <row r="162" spans="1:32" s="138" customFormat="1" ht="17">
      <c r="A162" s="142"/>
      <c r="B162" s="190"/>
      <c r="C162" s="190"/>
      <c r="D162" s="180"/>
      <c r="E162" s="180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180"/>
      <c r="Q162" s="180"/>
      <c r="R162" s="157"/>
      <c r="S162" s="181"/>
      <c r="V162" s="65"/>
      <c r="W162" s="195"/>
    </row>
    <row r="163" spans="1:32" s="138" customFormat="1" ht="17">
      <c r="A163" s="142"/>
      <c r="B163" s="190"/>
      <c r="C163" s="190"/>
      <c r="D163" s="180"/>
      <c r="E163" s="180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180"/>
      <c r="Q163" s="180"/>
      <c r="R163" s="157"/>
      <c r="S163" s="181"/>
      <c r="V163" s="65"/>
      <c r="W163" s="195"/>
    </row>
    <row r="164" spans="1:32" s="138" customFormat="1" ht="17">
      <c r="A164" s="142"/>
      <c r="B164" s="31"/>
      <c r="C164" s="31"/>
      <c r="D164" s="142"/>
      <c r="E164" s="180"/>
      <c r="F164" s="142"/>
      <c r="G164" s="207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57"/>
      <c r="S164" s="181"/>
      <c r="V164" s="65"/>
      <c r="W164" s="195"/>
    </row>
    <row r="165" spans="1:32" s="138" customFormat="1" ht="17">
      <c r="A165" s="142"/>
      <c r="B165" s="31"/>
      <c r="C165" s="31"/>
      <c r="D165" s="180"/>
      <c r="E165" s="180"/>
      <c r="F165" s="142"/>
      <c r="G165" s="207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57"/>
      <c r="S165" s="181"/>
      <c r="V165" s="65"/>
      <c r="W165" s="195"/>
    </row>
    <row r="166" spans="1:32" s="138" customFormat="1" ht="17">
      <c r="A166" s="142"/>
      <c r="B166" s="31"/>
      <c r="C166" s="31"/>
      <c r="D166" s="180"/>
      <c r="E166" s="180"/>
      <c r="F166" s="206"/>
      <c r="G166" s="207"/>
      <c r="H166" s="206"/>
      <c r="I166" s="206"/>
      <c r="J166" s="206"/>
      <c r="K166" s="206"/>
      <c r="L166" s="206"/>
      <c r="M166" s="206"/>
      <c r="N166" s="206"/>
      <c r="O166" s="206"/>
      <c r="P166" s="142"/>
      <c r="Q166" s="142"/>
      <c r="R166" s="157"/>
      <c r="S166" s="181"/>
      <c r="V166" s="65"/>
      <c r="W166" s="195"/>
    </row>
    <row r="167" spans="1:32" s="138" customFormat="1" ht="17">
      <c r="A167" s="142"/>
      <c r="B167" s="31"/>
      <c r="C167" s="31"/>
      <c r="D167" s="142"/>
      <c r="E167" s="180"/>
      <c r="F167" s="142"/>
      <c r="G167" s="207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57"/>
      <c r="S167" s="181"/>
      <c r="V167" s="65"/>
      <c r="W167" s="195"/>
    </row>
    <row r="168" spans="1:32" s="138" customFormat="1" ht="17">
      <c r="A168" s="142"/>
      <c r="B168" s="180"/>
      <c r="C168" s="180"/>
      <c r="D168" s="180"/>
      <c r="E168" s="180"/>
      <c r="F168" s="142"/>
      <c r="G168" s="207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57"/>
      <c r="S168" s="181"/>
      <c r="V168" s="65"/>
      <c r="W168" s="195"/>
    </row>
    <row r="169" spans="1:32" s="138" customFormat="1" ht="17">
      <c r="A169" s="180"/>
      <c r="B169" s="31"/>
      <c r="C169" s="31"/>
      <c r="D169" s="142"/>
      <c r="E169" s="180"/>
      <c r="F169" s="142"/>
      <c r="G169" s="207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57"/>
      <c r="S169" s="181"/>
      <c r="V169" s="65"/>
      <c r="W169" s="195"/>
    </row>
    <row r="170" spans="1:32" s="138" customFormat="1" ht="17">
      <c r="A170" s="180"/>
      <c r="B170" s="31"/>
      <c r="C170" s="31"/>
      <c r="D170" s="142"/>
      <c r="E170" s="180"/>
      <c r="F170" s="142"/>
      <c r="G170" s="207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57"/>
      <c r="S170" s="181"/>
      <c r="V170" s="65"/>
      <c r="W170" s="195"/>
    </row>
    <row r="171" spans="1:32" s="138" customFormat="1" ht="17">
      <c r="A171" s="142"/>
      <c r="B171" s="209"/>
      <c r="C171" s="209"/>
      <c r="D171" s="180"/>
      <c r="E171" s="180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180"/>
      <c r="Q171" s="180"/>
      <c r="R171" s="157"/>
      <c r="S171" s="181"/>
      <c r="V171" s="65"/>
      <c r="W171" s="195"/>
    </row>
    <row r="172" spans="1:32" s="138" customFormat="1" ht="17">
      <c r="A172" s="142"/>
      <c r="B172" s="190"/>
      <c r="C172" s="190"/>
      <c r="D172" s="180"/>
      <c r="E172" s="180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180"/>
      <c r="Q172" s="180"/>
      <c r="R172" s="157"/>
      <c r="S172" s="181"/>
      <c r="V172" s="65"/>
      <c r="W172" s="195"/>
    </row>
    <row r="173" spans="1:32" s="138" customFormat="1" ht="23">
      <c r="A173" s="142"/>
      <c r="B173" s="31"/>
      <c r="C173" s="31"/>
      <c r="D173" s="142"/>
      <c r="E173" s="180"/>
      <c r="F173" s="142"/>
      <c r="G173" s="207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57"/>
      <c r="S173" s="181"/>
      <c r="T173" s="157"/>
      <c r="V173" s="65"/>
      <c r="W173" s="195"/>
      <c r="AC173" s="187"/>
      <c r="AD173" s="187"/>
      <c r="AE173" s="187"/>
      <c r="AF173" s="161"/>
    </row>
    <row r="174" spans="1:32" s="138" customFormat="1" ht="17">
      <c r="A174" s="142"/>
      <c r="B174" s="190"/>
      <c r="C174" s="190"/>
      <c r="D174" s="180"/>
      <c r="E174" s="180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180"/>
      <c r="Q174" s="180"/>
      <c r="R174" s="157"/>
      <c r="S174" s="181"/>
      <c r="U174" s="65"/>
      <c r="V174" s="65"/>
      <c r="W174" s="145"/>
      <c r="X174" s="65"/>
    </row>
    <row r="175" spans="1:32" s="138" customFormat="1" ht="17">
      <c r="A175" s="142"/>
      <c r="B175" s="31"/>
      <c r="C175" s="31"/>
      <c r="D175" s="142"/>
      <c r="E175" s="180"/>
      <c r="F175" s="142"/>
      <c r="G175" s="207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57"/>
      <c r="S175" s="181"/>
      <c r="V175" s="65"/>
      <c r="W175" s="195"/>
    </row>
    <row r="176" spans="1:32" s="138" customFormat="1" ht="17">
      <c r="A176" s="142"/>
      <c r="B176" s="31"/>
      <c r="C176" s="31"/>
      <c r="D176" s="180"/>
      <c r="E176" s="180"/>
      <c r="F176" s="142"/>
      <c r="G176" s="207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57"/>
      <c r="S176" s="181"/>
      <c r="V176" s="65"/>
      <c r="W176" s="195"/>
    </row>
    <row r="177" spans="1:32" s="138" customFormat="1" ht="17">
      <c r="A177" s="180"/>
      <c r="B177" s="31"/>
      <c r="C177" s="31"/>
      <c r="D177" s="142"/>
      <c r="E177" s="180"/>
      <c r="F177" s="142"/>
      <c r="G177" s="207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57"/>
      <c r="S177" s="181"/>
      <c r="V177" s="65"/>
      <c r="W177" s="195"/>
    </row>
    <row r="178" spans="1:32" s="138" customFormat="1" ht="17">
      <c r="A178" s="142"/>
      <c r="B178" s="190"/>
      <c r="C178" s="190"/>
      <c r="D178" s="180"/>
      <c r="E178" s="180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180"/>
      <c r="Q178" s="180"/>
      <c r="R178" s="157"/>
      <c r="S178" s="181"/>
      <c r="V178" s="65"/>
      <c r="W178" s="195"/>
    </row>
    <row r="179" spans="1:32" s="138" customFormat="1" ht="17">
      <c r="A179" s="142"/>
      <c r="B179" s="190"/>
      <c r="C179" s="190"/>
      <c r="D179" s="180"/>
      <c r="E179" s="180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180"/>
      <c r="Q179" s="180"/>
      <c r="R179" s="157"/>
      <c r="S179" s="181"/>
      <c r="V179" s="65"/>
      <c r="W179" s="195"/>
    </row>
    <row r="180" spans="1:32" s="138" customFormat="1" ht="17">
      <c r="A180" s="180"/>
      <c r="B180" s="180"/>
      <c r="C180" s="180"/>
      <c r="D180" s="180"/>
      <c r="E180" s="180"/>
      <c r="F180" s="206"/>
      <c r="G180" s="205"/>
      <c r="H180" s="206"/>
      <c r="I180" s="206"/>
      <c r="J180" s="206"/>
      <c r="K180" s="206"/>
      <c r="L180" s="206"/>
      <c r="M180" s="206"/>
      <c r="N180" s="206"/>
      <c r="O180" s="206"/>
      <c r="P180" s="142"/>
      <c r="Q180" s="142"/>
      <c r="R180" s="157"/>
      <c r="S180" s="181"/>
      <c r="V180" s="65"/>
      <c r="W180" s="195"/>
    </row>
    <row r="181" spans="1:32" s="138" customFormat="1" ht="23">
      <c r="A181" s="180"/>
      <c r="B181" s="31"/>
      <c r="C181" s="31"/>
      <c r="D181" s="180"/>
      <c r="E181" s="180"/>
      <c r="F181" s="205"/>
      <c r="G181" s="207"/>
      <c r="H181" s="205"/>
      <c r="I181" s="205"/>
      <c r="J181" s="205"/>
      <c r="K181" s="205"/>
      <c r="L181" s="205"/>
      <c r="M181" s="205"/>
      <c r="N181" s="205"/>
      <c r="O181" s="205"/>
      <c r="P181" s="142"/>
      <c r="Q181" s="142"/>
      <c r="R181" s="157"/>
      <c r="S181" s="181"/>
      <c r="T181" s="157"/>
      <c r="V181" s="65"/>
      <c r="W181" s="195"/>
      <c r="AC181" s="187"/>
      <c r="AD181" s="187"/>
      <c r="AE181" s="187"/>
      <c r="AF181" s="161"/>
    </row>
    <row r="182" spans="1:32" s="138" customFormat="1" ht="23">
      <c r="A182" s="142"/>
      <c r="B182" s="31"/>
      <c r="C182" s="31"/>
      <c r="D182" s="142"/>
      <c r="E182" s="180"/>
      <c r="F182" s="142"/>
      <c r="G182" s="207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57"/>
      <c r="S182" s="181"/>
      <c r="T182" s="157"/>
      <c r="V182" s="65"/>
      <c r="W182" s="195"/>
      <c r="AC182" s="187"/>
      <c r="AD182" s="187"/>
      <c r="AE182" s="187"/>
      <c r="AF182" s="161"/>
    </row>
    <row r="183" spans="1:32" s="138" customFormat="1" ht="23">
      <c r="A183" s="142"/>
      <c r="B183" s="31"/>
      <c r="C183" s="31"/>
      <c r="D183" s="180"/>
      <c r="E183" s="180"/>
      <c r="F183" s="206"/>
      <c r="G183" s="207"/>
      <c r="H183" s="206"/>
      <c r="I183" s="206"/>
      <c r="J183" s="206"/>
      <c r="K183" s="206"/>
      <c r="L183" s="206"/>
      <c r="M183" s="206"/>
      <c r="N183" s="206"/>
      <c r="O183" s="206"/>
      <c r="P183" s="142"/>
      <c r="Q183" s="142"/>
      <c r="R183" s="157"/>
      <c r="S183" s="181"/>
      <c r="T183" s="157"/>
      <c r="V183" s="65"/>
      <c r="W183" s="195"/>
      <c r="AC183" s="187"/>
      <c r="AD183" s="187"/>
      <c r="AE183" s="187"/>
      <c r="AF183" s="161"/>
    </row>
    <row r="184" spans="1:32" s="138" customFormat="1" ht="23">
      <c r="A184" s="142"/>
      <c r="B184" s="31"/>
      <c r="C184" s="31"/>
      <c r="D184" s="180"/>
      <c r="E184" s="180"/>
      <c r="F184" s="206"/>
      <c r="G184" s="207"/>
      <c r="H184" s="206"/>
      <c r="I184" s="206"/>
      <c r="J184" s="206"/>
      <c r="K184" s="206"/>
      <c r="L184" s="206"/>
      <c r="M184" s="206"/>
      <c r="N184" s="206"/>
      <c r="O184" s="206"/>
      <c r="P184" s="142"/>
      <c r="Q184" s="142"/>
      <c r="R184" s="157"/>
      <c r="S184" s="181"/>
      <c r="T184" s="157"/>
      <c r="V184" s="65"/>
      <c r="W184" s="195"/>
      <c r="AC184" s="187"/>
      <c r="AD184" s="187"/>
      <c r="AE184" s="187"/>
      <c r="AF184" s="161"/>
    </row>
    <row r="185" spans="1:32" s="138" customFormat="1" ht="23">
      <c r="A185" s="142"/>
      <c r="B185" s="31"/>
      <c r="C185" s="31"/>
      <c r="D185" s="180"/>
      <c r="E185" s="180"/>
      <c r="F185" s="206"/>
      <c r="G185" s="207"/>
      <c r="H185" s="206"/>
      <c r="I185" s="206"/>
      <c r="J185" s="206"/>
      <c r="K185" s="206"/>
      <c r="L185" s="206"/>
      <c r="M185" s="206"/>
      <c r="N185" s="206"/>
      <c r="O185" s="206"/>
      <c r="P185" s="142"/>
      <c r="Q185" s="142"/>
      <c r="R185" s="157"/>
      <c r="S185" s="181"/>
      <c r="T185" s="157"/>
      <c r="V185" s="65"/>
      <c r="W185" s="195"/>
      <c r="AC185" s="187"/>
      <c r="AD185" s="187"/>
      <c r="AE185" s="187"/>
      <c r="AF185" s="161"/>
    </row>
    <row r="186" spans="1:32" s="138" customFormat="1" ht="17">
      <c r="A186" s="142"/>
      <c r="B186" s="31"/>
      <c r="C186" s="31"/>
      <c r="D186" s="142"/>
      <c r="E186" s="180"/>
      <c r="F186" s="142"/>
      <c r="G186" s="207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57"/>
      <c r="S186" s="181"/>
      <c r="T186" s="157"/>
      <c r="V186" s="65"/>
      <c r="W186" s="195"/>
    </row>
    <row r="187" spans="1:32" s="138" customFormat="1" ht="17">
      <c r="A187" s="142"/>
      <c r="B187" s="180"/>
      <c r="C187" s="180"/>
      <c r="D187" s="180"/>
      <c r="E187" s="180"/>
      <c r="F187" s="142"/>
      <c r="G187" s="207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57"/>
      <c r="S187" s="181"/>
      <c r="T187" s="157"/>
      <c r="V187" s="65"/>
      <c r="W187" s="195"/>
    </row>
    <row r="188" spans="1:32" s="138" customFormat="1" ht="17">
      <c r="A188" s="142"/>
      <c r="B188" s="31"/>
      <c r="C188" s="31"/>
      <c r="D188" s="180"/>
      <c r="E188" s="180"/>
      <c r="F188" s="206"/>
      <c r="G188" s="207"/>
      <c r="H188" s="206"/>
      <c r="I188" s="206"/>
      <c r="J188" s="206"/>
      <c r="K188" s="206"/>
      <c r="L188" s="206"/>
      <c r="M188" s="206"/>
      <c r="N188" s="206"/>
      <c r="O188" s="206"/>
      <c r="P188" s="142"/>
      <c r="Q188" s="142"/>
      <c r="R188" s="157"/>
      <c r="S188" s="181"/>
      <c r="T188" s="157"/>
      <c r="V188" s="65"/>
      <c r="W188" s="195"/>
    </row>
    <row r="189" spans="1:32" s="138" customFormat="1" ht="17">
      <c r="A189" s="142"/>
      <c r="B189" s="31"/>
      <c r="C189" s="31"/>
      <c r="D189" s="142"/>
      <c r="E189" s="180"/>
      <c r="F189" s="142"/>
      <c r="G189" s="207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57"/>
      <c r="S189" s="181"/>
      <c r="T189" s="157"/>
      <c r="V189" s="65"/>
      <c r="W189" s="195"/>
    </row>
    <row r="190" spans="1:32" s="138" customFormat="1" ht="17">
      <c r="A190" s="142"/>
      <c r="B190" s="31"/>
      <c r="C190" s="31"/>
      <c r="D190" s="180"/>
      <c r="E190" s="180"/>
      <c r="F190" s="205"/>
      <c r="G190" s="207"/>
      <c r="H190" s="205"/>
      <c r="I190" s="205"/>
      <c r="J190" s="205"/>
      <c r="K190" s="205"/>
      <c r="L190" s="205"/>
      <c r="M190" s="205"/>
      <c r="N190" s="205"/>
      <c r="O190" s="205"/>
      <c r="P190" s="142"/>
      <c r="Q190" s="142"/>
      <c r="R190" s="157"/>
      <c r="S190" s="181"/>
      <c r="T190" s="157"/>
      <c r="V190" s="65"/>
      <c r="W190" s="195"/>
    </row>
    <row r="191" spans="1:32" s="138" customFormat="1" ht="17">
      <c r="A191" s="142"/>
      <c r="B191" s="31"/>
      <c r="C191" s="31"/>
      <c r="D191" s="142"/>
      <c r="E191" s="180"/>
      <c r="F191" s="142"/>
      <c r="G191" s="207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57"/>
      <c r="S191" s="181"/>
      <c r="V191" s="65"/>
      <c r="W191" s="195"/>
    </row>
    <row r="192" spans="1:32" s="138" customFormat="1" ht="17">
      <c r="A192" s="142"/>
      <c r="B192" s="31"/>
      <c r="C192" s="31"/>
      <c r="D192" s="180"/>
      <c r="E192" s="180"/>
      <c r="F192" s="206"/>
      <c r="G192" s="207"/>
      <c r="H192" s="206"/>
      <c r="I192" s="206"/>
      <c r="J192" s="206"/>
      <c r="K192" s="206"/>
      <c r="L192" s="206"/>
      <c r="M192" s="206"/>
      <c r="N192" s="206"/>
      <c r="O192" s="206"/>
      <c r="P192" s="142"/>
      <c r="Q192" s="142"/>
      <c r="R192" s="157"/>
      <c r="S192" s="181"/>
      <c r="V192" s="65"/>
      <c r="W192" s="195"/>
    </row>
    <row r="193" spans="1:23" s="138" customFormat="1" ht="18.75" customHeight="1">
      <c r="A193" s="142"/>
      <c r="B193" s="31"/>
      <c r="C193" s="31"/>
      <c r="D193" s="180"/>
      <c r="E193" s="180"/>
      <c r="F193" s="157"/>
      <c r="G193" s="207"/>
      <c r="H193" s="157"/>
      <c r="I193" s="157"/>
      <c r="J193" s="157"/>
      <c r="K193" s="157"/>
      <c r="L193" s="157"/>
      <c r="M193" s="157"/>
      <c r="N193" s="157"/>
      <c r="O193" s="157"/>
      <c r="P193" s="157"/>
      <c r="Q193" s="142"/>
      <c r="R193" s="157"/>
      <c r="S193" s="181"/>
      <c r="V193" s="65"/>
      <c r="W193" s="195"/>
    </row>
    <row r="194" spans="1:23" s="138" customFormat="1" ht="18.75" customHeight="1">
      <c r="A194" s="180"/>
      <c r="B194" s="180"/>
      <c r="C194" s="180"/>
      <c r="D194" s="180"/>
      <c r="E194" s="180"/>
      <c r="F194" s="142"/>
      <c r="G194" s="207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57"/>
      <c r="S194" s="181"/>
      <c r="V194" s="65"/>
      <c r="W194" s="195"/>
    </row>
    <row r="195" spans="1:23" s="138" customFormat="1" ht="18.75" customHeight="1">
      <c r="A195" s="180"/>
      <c r="B195" s="31"/>
      <c r="C195" s="31"/>
      <c r="D195" s="142"/>
      <c r="E195" s="180"/>
      <c r="F195" s="142"/>
      <c r="G195" s="207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57"/>
      <c r="S195" s="181"/>
      <c r="V195" s="65"/>
      <c r="W195" s="195"/>
    </row>
    <row r="196" spans="1:23" s="138" customFormat="1" ht="18.75" customHeight="1">
      <c r="A196" s="180"/>
      <c r="B196" s="180"/>
      <c r="C196" s="180"/>
      <c r="D196" s="180"/>
      <c r="E196" s="180"/>
      <c r="F196" s="142"/>
      <c r="G196" s="207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57"/>
      <c r="S196" s="181"/>
      <c r="V196" s="65"/>
      <c r="W196" s="195"/>
    </row>
    <row r="197" spans="1:23" s="138" customFormat="1" ht="18.75" customHeight="1">
      <c r="A197" s="180"/>
      <c r="B197" s="31"/>
      <c r="C197" s="31"/>
      <c r="D197" s="142"/>
      <c r="E197" s="180"/>
      <c r="F197" s="142"/>
      <c r="G197" s="207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57"/>
      <c r="S197" s="181"/>
      <c r="V197" s="65"/>
      <c r="W197" s="195"/>
    </row>
    <row r="198" spans="1:23" s="138" customFormat="1" ht="18.75" customHeight="1">
      <c r="A198" s="142"/>
      <c r="B198" s="180"/>
      <c r="C198" s="180"/>
      <c r="D198" s="180"/>
      <c r="E198" s="180"/>
      <c r="F198" s="205"/>
      <c r="G198" s="207"/>
      <c r="H198" s="205"/>
      <c r="I198" s="205"/>
      <c r="J198" s="205"/>
      <c r="K198" s="205"/>
      <c r="L198" s="205"/>
      <c r="M198" s="205"/>
      <c r="N198" s="205"/>
      <c r="O198" s="205"/>
      <c r="P198" s="142"/>
      <c r="Q198" s="142"/>
      <c r="R198" s="157"/>
      <c r="S198" s="181"/>
      <c r="V198" s="65"/>
      <c r="W198" s="195"/>
    </row>
    <row r="199" spans="1:23" s="138" customFormat="1" ht="18.75" customHeight="1">
      <c r="A199" s="142"/>
      <c r="B199" s="31"/>
      <c r="C199" s="31"/>
      <c r="D199" s="180"/>
      <c r="E199" s="180"/>
      <c r="F199" s="206"/>
      <c r="G199" s="207"/>
      <c r="H199" s="206"/>
      <c r="I199" s="206"/>
      <c r="J199" s="206"/>
      <c r="K199" s="206"/>
      <c r="L199" s="206"/>
      <c r="M199" s="206"/>
      <c r="N199" s="206"/>
      <c r="O199" s="206"/>
      <c r="P199" s="142"/>
      <c r="Q199" s="142"/>
      <c r="R199" s="157"/>
      <c r="S199" s="181"/>
      <c r="V199" s="65"/>
      <c r="W199" s="195"/>
    </row>
    <row r="200" spans="1:23" s="138" customFormat="1" ht="18.75" customHeight="1">
      <c r="A200" s="142"/>
      <c r="B200" s="31"/>
      <c r="C200" s="31"/>
      <c r="D200" s="180"/>
      <c r="E200" s="180"/>
      <c r="F200" s="205"/>
      <c r="G200" s="207"/>
      <c r="H200" s="205"/>
      <c r="I200" s="205"/>
      <c r="J200" s="205"/>
      <c r="K200" s="205"/>
      <c r="L200" s="205"/>
      <c r="M200" s="205"/>
      <c r="N200" s="205"/>
      <c r="O200" s="205"/>
      <c r="P200" s="142"/>
      <c r="Q200" s="142"/>
      <c r="R200" s="157"/>
      <c r="S200" s="181"/>
      <c r="V200" s="65"/>
      <c r="W200" s="195"/>
    </row>
    <row r="201" spans="1:23" s="138" customFormat="1" ht="18.75" customHeight="1">
      <c r="A201" s="142"/>
      <c r="B201" s="31"/>
      <c r="C201" s="31"/>
      <c r="D201" s="142"/>
      <c r="E201" s="180"/>
      <c r="F201" s="210"/>
      <c r="G201" s="207"/>
      <c r="H201" s="210"/>
      <c r="I201" s="210"/>
      <c r="J201" s="210"/>
      <c r="K201" s="210"/>
      <c r="L201" s="210"/>
      <c r="M201" s="210"/>
      <c r="N201" s="210"/>
      <c r="O201" s="210"/>
      <c r="P201" s="142"/>
      <c r="Q201" s="142"/>
      <c r="R201" s="157"/>
      <c r="S201" s="181"/>
      <c r="V201" s="65"/>
      <c r="W201" s="195"/>
    </row>
    <row r="202" spans="1:23" s="138" customFormat="1" ht="18.75" customHeight="1">
      <c r="A202" s="142"/>
      <c r="B202" s="180"/>
      <c r="C202" s="180"/>
      <c r="D202" s="180"/>
      <c r="E202" s="180"/>
      <c r="F202" s="142"/>
      <c r="G202" s="207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57"/>
      <c r="S202" s="181"/>
      <c r="V202" s="65"/>
      <c r="W202" s="195"/>
    </row>
    <row r="203" spans="1:23" s="138" customFormat="1" ht="18.75" customHeight="1">
      <c r="A203" s="142"/>
      <c r="B203" s="31"/>
      <c r="C203" s="31"/>
      <c r="D203" s="180"/>
      <c r="E203" s="180"/>
      <c r="F203" s="210"/>
      <c r="G203" s="207"/>
      <c r="H203" s="210"/>
      <c r="I203" s="210"/>
      <c r="J203" s="210"/>
      <c r="K203" s="210"/>
      <c r="L203" s="210"/>
      <c r="M203" s="210"/>
      <c r="N203" s="210"/>
      <c r="O203" s="210"/>
      <c r="P203" s="142"/>
      <c r="Q203" s="142"/>
      <c r="R203" s="157"/>
      <c r="S203" s="181"/>
      <c r="V203" s="65"/>
      <c r="W203" s="195"/>
    </row>
    <row r="204" spans="1:23" s="138" customFormat="1" ht="18.75" customHeight="1">
      <c r="A204" s="142"/>
      <c r="B204" s="31"/>
      <c r="C204" s="31"/>
      <c r="D204" s="180"/>
      <c r="E204" s="180"/>
      <c r="F204" s="210"/>
      <c r="G204" s="207"/>
      <c r="H204" s="210"/>
      <c r="I204" s="210"/>
      <c r="J204" s="210"/>
      <c r="K204" s="210"/>
      <c r="L204" s="210"/>
      <c r="M204" s="210"/>
      <c r="N204" s="210"/>
      <c r="O204" s="210"/>
      <c r="P204" s="142"/>
      <c r="Q204" s="142"/>
      <c r="R204" s="157"/>
      <c r="S204" s="181"/>
      <c r="V204" s="65"/>
      <c r="W204" s="195"/>
    </row>
    <row r="205" spans="1:23" s="138" customFormat="1" ht="18.75" customHeight="1">
      <c r="A205" s="142"/>
      <c r="B205" s="31"/>
      <c r="C205" s="31"/>
      <c r="D205" s="180"/>
      <c r="E205" s="180"/>
      <c r="F205" s="142"/>
      <c r="G205" s="207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57"/>
      <c r="S205" s="181"/>
      <c r="V205" s="65"/>
      <c r="W205" s="195"/>
    </row>
    <row r="206" spans="1:23" s="138" customFormat="1" ht="18.75" customHeight="1">
      <c r="A206" s="142"/>
      <c r="B206" s="31"/>
      <c r="C206" s="31"/>
      <c r="D206" s="180"/>
      <c r="E206" s="180"/>
      <c r="F206" s="210"/>
      <c r="G206" s="207"/>
      <c r="H206" s="210"/>
      <c r="I206" s="210"/>
      <c r="J206" s="210"/>
      <c r="K206" s="210"/>
      <c r="L206" s="210"/>
      <c r="M206" s="210"/>
      <c r="N206" s="210"/>
      <c r="O206" s="210"/>
      <c r="P206" s="142"/>
      <c r="Q206" s="142"/>
      <c r="R206" s="157"/>
      <c r="S206" s="181"/>
      <c r="V206" s="65"/>
      <c r="W206" s="195"/>
    </row>
    <row r="207" spans="1:23" s="138" customFormat="1" ht="18.75" customHeight="1">
      <c r="A207" s="142"/>
      <c r="B207" s="31"/>
      <c r="C207" s="31"/>
      <c r="D207" s="180"/>
      <c r="E207" s="180"/>
      <c r="F207" s="142"/>
      <c r="G207" s="207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57"/>
      <c r="S207" s="181"/>
      <c r="V207" s="65"/>
      <c r="W207" s="195"/>
    </row>
    <row r="208" spans="1:23" s="138" customFormat="1" ht="18.75" customHeight="1">
      <c r="A208" s="142"/>
      <c r="B208" s="31"/>
      <c r="C208" s="31"/>
      <c r="D208" s="180"/>
      <c r="E208" s="180"/>
      <c r="F208" s="142"/>
      <c r="G208" s="207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57"/>
      <c r="S208" s="181"/>
      <c r="V208" s="65"/>
      <c r="W208" s="195"/>
    </row>
    <row r="209" spans="1:23" s="138" customFormat="1" ht="18.75" customHeight="1">
      <c r="A209" s="142"/>
      <c r="B209" s="31"/>
      <c r="C209" s="31"/>
      <c r="D209" s="180"/>
      <c r="E209" s="180"/>
      <c r="F209" s="142"/>
      <c r="G209" s="207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57"/>
      <c r="S209" s="181"/>
      <c r="V209" s="65"/>
      <c r="W209" s="195"/>
    </row>
    <row r="210" spans="1:23" s="138" customFormat="1" ht="18.75" customHeight="1">
      <c r="A210" s="142"/>
      <c r="B210" s="31"/>
      <c r="C210" s="31"/>
      <c r="D210" s="180"/>
      <c r="E210" s="180"/>
      <c r="F210" s="142"/>
      <c r="G210" s="31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57"/>
      <c r="S210" s="181"/>
      <c r="V210" s="65"/>
      <c r="W210" s="195"/>
    </row>
    <row r="211" spans="1:23" s="138" customFormat="1" ht="18.75" customHeight="1">
      <c r="A211" s="142"/>
      <c r="B211" s="190"/>
      <c r="C211" s="190"/>
      <c r="D211" s="180"/>
      <c r="E211" s="180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180"/>
      <c r="Q211" s="180"/>
      <c r="R211" s="157"/>
      <c r="S211" s="181"/>
      <c r="V211" s="65"/>
      <c r="W211" s="195"/>
    </row>
    <row r="212" spans="1:23" s="138" customFormat="1" ht="18.75" customHeight="1">
      <c r="A212" s="142"/>
      <c r="B212" s="31"/>
      <c r="C212" s="31"/>
      <c r="D212" s="180"/>
      <c r="E212" s="180"/>
      <c r="F212" s="210"/>
      <c r="G212" s="207"/>
      <c r="H212" s="210"/>
      <c r="I212" s="210"/>
      <c r="J212" s="210"/>
      <c r="K212" s="210"/>
      <c r="L212" s="210"/>
      <c r="M212" s="210"/>
      <c r="N212" s="210"/>
      <c r="O212" s="210"/>
      <c r="P212" s="142"/>
      <c r="Q212" s="142"/>
      <c r="R212" s="157"/>
      <c r="S212" s="181"/>
      <c r="V212" s="65"/>
      <c r="W212" s="195"/>
    </row>
    <row r="213" spans="1:23" s="138" customFormat="1" ht="18.75" customHeight="1">
      <c r="A213" s="142"/>
      <c r="B213" s="31"/>
      <c r="C213" s="31"/>
      <c r="D213" s="142"/>
      <c r="E213" s="180"/>
      <c r="F213" s="205"/>
      <c r="G213" s="207"/>
      <c r="H213" s="205"/>
      <c r="I213" s="205"/>
      <c r="J213" s="205"/>
      <c r="K213" s="205"/>
      <c r="L213" s="205"/>
      <c r="M213" s="205"/>
      <c r="N213" s="205"/>
      <c r="O213" s="205"/>
      <c r="P213" s="142"/>
      <c r="Q213" s="142"/>
      <c r="R213" s="157"/>
      <c r="S213" s="181"/>
      <c r="V213" s="65"/>
      <c r="W213" s="195"/>
    </row>
    <row r="214" spans="1:23" s="138" customFormat="1" ht="18.75" customHeight="1">
      <c r="A214" s="142"/>
      <c r="B214" s="31"/>
      <c r="C214" s="31"/>
      <c r="D214" s="142"/>
      <c r="E214" s="180"/>
      <c r="F214" s="142"/>
      <c r="G214" s="207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57"/>
      <c r="S214" s="181"/>
      <c r="V214" s="65"/>
      <c r="W214" s="195"/>
    </row>
    <row r="215" spans="1:23" s="138" customFormat="1" ht="18.75" customHeight="1">
      <c r="A215" s="180"/>
      <c r="B215" s="31"/>
      <c r="C215" s="31"/>
      <c r="D215" s="142"/>
      <c r="E215" s="180"/>
      <c r="F215" s="142"/>
      <c r="G215" s="207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57"/>
      <c r="S215" s="181"/>
      <c r="V215" s="65"/>
      <c r="W215" s="145"/>
    </row>
    <row r="216" spans="1:23" s="138" customFormat="1" ht="18.75" customHeight="1">
      <c r="A216" s="142"/>
      <c r="B216" s="31"/>
      <c r="C216" s="31"/>
      <c r="D216" s="142"/>
      <c r="E216" s="180"/>
      <c r="F216" s="205"/>
      <c r="G216" s="207"/>
      <c r="H216" s="205"/>
      <c r="I216" s="205"/>
      <c r="J216" s="205"/>
      <c r="K216" s="205"/>
      <c r="L216" s="205"/>
      <c r="M216" s="205"/>
      <c r="N216" s="205"/>
      <c r="O216" s="205"/>
      <c r="P216" s="142"/>
      <c r="Q216" s="142"/>
      <c r="R216" s="157"/>
      <c r="S216" s="181"/>
      <c r="V216" s="65"/>
      <c r="W216" s="145"/>
    </row>
    <row r="217" spans="1:23" s="138" customFormat="1" ht="18.75" customHeight="1">
      <c r="A217" s="142"/>
      <c r="B217" s="31"/>
      <c r="C217" s="31"/>
      <c r="D217" s="180"/>
      <c r="E217" s="180"/>
      <c r="F217" s="142"/>
      <c r="G217" s="207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57"/>
      <c r="S217" s="181"/>
      <c r="V217" s="65"/>
      <c r="W217" s="145"/>
    </row>
    <row r="218" spans="1:23" s="138" customFormat="1" ht="18.75" customHeight="1">
      <c r="A218" s="142"/>
      <c r="B218" s="31"/>
      <c r="C218" s="31"/>
      <c r="D218" s="142"/>
      <c r="E218" s="180"/>
      <c r="F218" s="142"/>
      <c r="G218" s="207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57"/>
      <c r="S218" s="181"/>
      <c r="V218" s="65"/>
      <c r="W218" s="145"/>
    </row>
    <row r="219" spans="1:23" s="138" customFormat="1" ht="18.75" customHeight="1">
      <c r="A219" s="142"/>
      <c r="B219" s="31"/>
      <c r="C219" s="31"/>
      <c r="D219" s="142"/>
      <c r="E219" s="180"/>
      <c r="F219" s="142"/>
      <c r="G219" s="207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57"/>
      <c r="S219" s="181"/>
      <c r="V219" s="65"/>
      <c r="W219" s="145"/>
    </row>
    <row r="220" spans="1:23" s="138" customFormat="1" ht="18.75" customHeight="1">
      <c r="A220" s="142"/>
      <c r="B220" s="31"/>
      <c r="C220" s="31"/>
      <c r="D220" s="142"/>
      <c r="E220" s="180"/>
      <c r="F220" s="142"/>
      <c r="G220" s="207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57"/>
      <c r="S220" s="181"/>
      <c r="V220" s="65"/>
      <c r="W220" s="145"/>
    </row>
    <row r="221" spans="1:23" s="138" customFormat="1" ht="18.75" customHeight="1">
      <c r="A221" s="180"/>
      <c r="B221" s="31"/>
      <c r="C221" s="31"/>
      <c r="D221" s="180"/>
      <c r="E221" s="180"/>
      <c r="F221" s="142"/>
      <c r="G221" s="207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57"/>
      <c r="S221" s="181"/>
      <c r="V221" s="65"/>
      <c r="W221" s="145"/>
    </row>
    <row r="222" spans="1:23" s="138" customFormat="1" ht="18.75" customHeight="1">
      <c r="A222" s="180"/>
      <c r="B222" s="31"/>
      <c r="C222" s="31"/>
      <c r="D222" s="142"/>
      <c r="E222" s="180"/>
      <c r="F222" s="142"/>
      <c r="G222" s="207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57"/>
      <c r="S222" s="181"/>
      <c r="V222" s="65"/>
      <c r="W222" s="145"/>
    </row>
    <row r="223" spans="1:23" s="138" customFormat="1" ht="18.75" customHeight="1">
      <c r="A223" s="142"/>
      <c r="B223" s="190"/>
      <c r="C223" s="190"/>
      <c r="D223" s="180"/>
      <c r="E223" s="180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180"/>
      <c r="Q223" s="180"/>
      <c r="R223" s="157"/>
      <c r="S223" s="181"/>
      <c r="V223" s="65"/>
      <c r="W223" s="145"/>
    </row>
    <row r="224" spans="1:23" s="138" customFormat="1" ht="18.75" customHeight="1">
      <c r="A224" s="142"/>
      <c r="B224" s="180"/>
      <c r="C224" s="180"/>
      <c r="D224" s="180"/>
      <c r="E224" s="180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180"/>
      <c r="Q224" s="180"/>
      <c r="R224" s="157"/>
      <c r="S224" s="181"/>
      <c r="V224" s="65"/>
      <c r="W224" s="145"/>
    </row>
    <row r="225" spans="1:24" s="138" customFormat="1" ht="17">
      <c r="A225" s="142"/>
      <c r="B225" s="31"/>
      <c r="C225" s="31"/>
      <c r="D225" s="142"/>
      <c r="E225" s="180"/>
      <c r="F225" s="142"/>
      <c r="G225" s="207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57"/>
      <c r="S225" s="181"/>
      <c r="V225" s="65"/>
      <c r="W225" s="145"/>
    </row>
    <row r="226" spans="1:24" s="138" customFormat="1" ht="17">
      <c r="A226" s="142"/>
      <c r="B226" s="31"/>
      <c r="C226" s="31"/>
      <c r="D226" s="142"/>
      <c r="E226" s="180"/>
      <c r="F226" s="142"/>
      <c r="G226" s="207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57"/>
      <c r="S226" s="181"/>
      <c r="V226" s="65"/>
      <c r="W226" s="145"/>
    </row>
    <row r="227" spans="1:24" s="138" customFormat="1" ht="17">
      <c r="A227" s="142"/>
      <c r="B227" s="190"/>
      <c r="C227" s="208"/>
      <c r="D227" s="142"/>
      <c r="E227" s="180"/>
      <c r="F227" s="205"/>
      <c r="G227" s="205"/>
      <c r="H227" s="205"/>
      <c r="I227" s="205"/>
      <c r="J227" s="205"/>
      <c r="K227" s="205"/>
      <c r="L227" s="205"/>
      <c r="M227" s="205"/>
      <c r="N227" s="205"/>
      <c r="O227" s="205"/>
      <c r="P227" s="142"/>
      <c r="Q227" s="142"/>
      <c r="R227" s="157"/>
      <c r="S227" s="181"/>
      <c r="V227" s="65"/>
      <c r="W227" s="145"/>
    </row>
    <row r="228" spans="1:24" s="138" customFormat="1" ht="17">
      <c r="A228" s="142"/>
      <c r="B228" s="31"/>
      <c r="C228" s="31"/>
      <c r="D228" s="142"/>
      <c r="E228" s="180"/>
      <c r="F228" s="142"/>
      <c r="G228" s="207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57"/>
      <c r="S228" s="181"/>
      <c r="V228" s="65"/>
      <c r="W228" s="145"/>
    </row>
    <row r="229" spans="1:24" s="138" customFormat="1" ht="17">
      <c r="A229" s="142"/>
      <c r="B229" s="31"/>
      <c r="C229" s="31"/>
      <c r="D229" s="142"/>
      <c r="E229" s="180"/>
      <c r="F229" s="142"/>
      <c r="G229" s="207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57"/>
      <c r="S229" s="181"/>
      <c r="V229" s="65"/>
      <c r="W229" s="145"/>
    </row>
    <row r="230" spans="1:24" s="138" customFormat="1" ht="17">
      <c r="A230" s="142"/>
      <c r="B230" s="31"/>
      <c r="C230" s="31"/>
      <c r="D230" s="142"/>
      <c r="E230" s="180"/>
      <c r="F230" s="142"/>
      <c r="G230" s="207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57"/>
      <c r="S230" s="181"/>
      <c r="V230" s="65"/>
      <c r="W230" s="145"/>
    </row>
    <row r="231" spans="1:24" s="138" customFormat="1" ht="17">
      <c r="A231" s="142"/>
      <c r="B231" s="190"/>
      <c r="C231" s="190"/>
      <c r="D231" s="180"/>
      <c r="E231" s="180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180"/>
      <c r="Q231" s="180"/>
      <c r="R231" s="157"/>
      <c r="S231" s="181"/>
      <c r="V231" s="65"/>
      <c r="W231" s="145"/>
    </row>
    <row r="232" spans="1:24" s="138" customFormat="1" ht="17">
      <c r="A232" s="142"/>
      <c r="B232" s="180"/>
      <c r="C232" s="180"/>
      <c r="D232" s="180"/>
      <c r="E232" s="180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180"/>
      <c r="Q232" s="180"/>
      <c r="R232" s="157"/>
      <c r="S232" s="181"/>
      <c r="V232" s="65"/>
      <c r="W232" s="145"/>
    </row>
    <row r="233" spans="1:24" s="138" customFormat="1" ht="17">
      <c r="A233" s="142"/>
      <c r="B233" s="180"/>
      <c r="C233" s="180"/>
      <c r="D233" s="180"/>
      <c r="E233" s="180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180"/>
      <c r="Q233" s="180"/>
      <c r="R233" s="157"/>
      <c r="S233" s="181"/>
      <c r="V233" s="65"/>
      <c r="W233" s="145"/>
    </row>
    <row r="234" spans="1:24" s="138" customFormat="1" ht="17">
      <c r="A234" s="142"/>
      <c r="B234" s="31"/>
      <c r="C234" s="31"/>
      <c r="D234" s="180"/>
      <c r="E234" s="180"/>
      <c r="F234" s="206"/>
      <c r="G234" s="207"/>
      <c r="H234" s="206"/>
      <c r="I234" s="206"/>
      <c r="J234" s="206"/>
      <c r="K234" s="206"/>
      <c r="L234" s="206"/>
      <c r="M234" s="206"/>
      <c r="N234" s="206"/>
      <c r="O234" s="206"/>
      <c r="P234" s="142"/>
      <c r="Q234" s="142"/>
      <c r="R234" s="157"/>
      <c r="S234" s="181"/>
      <c r="V234" s="65"/>
      <c r="W234" s="145"/>
    </row>
    <row r="235" spans="1:24" s="138" customFormat="1" ht="17">
      <c r="A235" s="142"/>
      <c r="B235" s="180"/>
      <c r="C235" s="180"/>
      <c r="D235" s="180"/>
      <c r="E235" s="180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180"/>
      <c r="Q235" s="180"/>
      <c r="R235" s="157"/>
      <c r="S235" s="181"/>
      <c r="U235" s="65"/>
      <c r="V235" s="65"/>
      <c r="W235" s="145"/>
    </row>
    <row r="236" spans="1:24" s="138" customFormat="1" ht="17">
      <c r="A236" s="142"/>
      <c r="B236" s="190"/>
      <c r="C236" s="190"/>
      <c r="D236" s="142"/>
      <c r="E236" s="180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142"/>
      <c r="Q236" s="142"/>
      <c r="R236" s="157"/>
      <c r="S236" s="181"/>
      <c r="U236" s="65"/>
      <c r="V236" s="65"/>
      <c r="W236" s="145"/>
    </row>
    <row r="237" spans="1:24" s="138" customFormat="1" ht="17">
      <c r="A237" s="142"/>
      <c r="B237" s="190"/>
      <c r="C237" s="190"/>
      <c r="D237" s="142"/>
      <c r="E237" s="180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142"/>
      <c r="Q237" s="142"/>
      <c r="R237" s="157"/>
      <c r="S237" s="181"/>
      <c r="U237" s="65"/>
      <c r="V237" s="65"/>
      <c r="W237" s="145"/>
    </row>
    <row r="238" spans="1:24" s="138" customFormat="1" ht="17">
      <c r="A238" s="142"/>
      <c r="B238" s="190"/>
      <c r="C238" s="190"/>
      <c r="D238" s="142"/>
      <c r="E238" s="180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142"/>
      <c r="Q238" s="142"/>
      <c r="R238" s="157"/>
      <c r="S238" s="181"/>
      <c r="U238" s="65"/>
      <c r="V238" s="65"/>
      <c r="W238" s="145"/>
      <c r="X238" s="65"/>
    </row>
    <row r="239" spans="1:24" s="138" customFormat="1" ht="17">
      <c r="A239" s="180"/>
      <c r="B239" s="190"/>
      <c r="C239" s="190"/>
      <c r="D239" s="142"/>
      <c r="E239" s="180"/>
      <c r="F239" s="205"/>
      <c r="G239" s="205"/>
      <c r="H239" s="205"/>
      <c r="I239" s="205"/>
      <c r="J239" s="205"/>
      <c r="K239" s="205"/>
      <c r="L239" s="205"/>
      <c r="M239" s="205"/>
      <c r="N239" s="205"/>
      <c r="O239" s="205"/>
      <c r="P239" s="142"/>
      <c r="Q239" s="142"/>
      <c r="R239" s="157"/>
      <c r="S239" s="181"/>
      <c r="U239" s="65"/>
      <c r="V239" s="65"/>
      <c r="W239" s="145"/>
      <c r="X239" s="65"/>
    </row>
    <row r="240" spans="1:24" s="138" customFormat="1" ht="17">
      <c r="A240" s="142"/>
      <c r="B240" s="31"/>
      <c r="C240" s="31"/>
      <c r="D240" s="142"/>
      <c r="E240" s="180"/>
      <c r="F240" s="142"/>
      <c r="G240" s="207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57"/>
      <c r="S240" s="181"/>
      <c r="U240" s="65"/>
      <c r="V240" s="65"/>
      <c r="W240" s="145"/>
      <c r="X240" s="65"/>
    </row>
    <row r="241" spans="1:24" s="138" customFormat="1" ht="17">
      <c r="A241" s="142"/>
      <c r="B241" s="31"/>
      <c r="C241" s="31"/>
      <c r="D241" s="142"/>
      <c r="E241" s="180"/>
      <c r="F241" s="142"/>
      <c r="G241" s="207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57"/>
      <c r="S241" s="181"/>
      <c r="U241" s="65"/>
      <c r="V241" s="65"/>
      <c r="W241" s="145"/>
      <c r="X241" s="65"/>
    </row>
    <row r="242" spans="1:24" s="138" customFormat="1" ht="17">
      <c r="A242" s="142"/>
      <c r="B242" s="207"/>
      <c r="C242" s="207"/>
      <c r="D242" s="207"/>
      <c r="E242" s="180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142"/>
      <c r="Q242" s="142"/>
      <c r="R242" s="157"/>
      <c r="S242" s="181"/>
      <c r="U242" s="65"/>
      <c r="V242" s="65"/>
      <c r="W242" s="145"/>
      <c r="X242" s="65"/>
    </row>
    <row r="243" spans="1:24" s="138" customFormat="1" ht="17">
      <c r="A243" s="142"/>
      <c r="B243" s="180"/>
      <c r="C243" s="180"/>
      <c r="D243" s="180"/>
      <c r="E243" s="180"/>
      <c r="F243" s="205"/>
      <c r="G243" s="205"/>
      <c r="H243" s="205"/>
      <c r="I243" s="205"/>
      <c r="J243" s="205"/>
      <c r="K243" s="205"/>
      <c r="L243" s="205"/>
      <c r="M243" s="205"/>
      <c r="N243" s="205"/>
      <c r="O243" s="205"/>
      <c r="P243" s="142"/>
      <c r="Q243" s="142"/>
      <c r="R243" s="157"/>
      <c r="S243" s="181"/>
      <c r="U243" s="65"/>
      <c r="V243" s="65"/>
      <c r="W243" s="145"/>
    </row>
    <row r="244" spans="1:24" s="138" customFormat="1" ht="17">
      <c r="A244" s="142"/>
      <c r="B244" s="180"/>
      <c r="C244" s="180"/>
      <c r="D244" s="180"/>
      <c r="E244" s="180"/>
      <c r="F244" s="205"/>
      <c r="G244" s="205"/>
      <c r="H244" s="205"/>
      <c r="I244" s="205"/>
      <c r="J244" s="205"/>
      <c r="K244" s="205"/>
      <c r="L244" s="205"/>
      <c r="M244" s="205"/>
      <c r="N244" s="205"/>
      <c r="O244" s="205"/>
      <c r="P244" s="142"/>
      <c r="Q244" s="142"/>
      <c r="R244" s="157"/>
      <c r="S244" s="181"/>
      <c r="U244" s="65"/>
      <c r="V244" s="65"/>
      <c r="W244" s="145"/>
      <c r="X244" s="65"/>
    </row>
    <row r="245" spans="1:24" s="138" customFormat="1" ht="17">
      <c r="A245" s="142"/>
      <c r="B245" s="180"/>
      <c r="C245" s="180"/>
      <c r="D245" s="180"/>
      <c r="E245" s="180"/>
      <c r="F245" s="205"/>
      <c r="G245" s="205"/>
      <c r="H245" s="205"/>
      <c r="I245" s="205"/>
      <c r="J245" s="205"/>
      <c r="K245" s="205"/>
      <c r="L245" s="205"/>
      <c r="M245" s="205"/>
      <c r="N245" s="205"/>
      <c r="O245" s="205"/>
      <c r="P245" s="142"/>
      <c r="Q245" s="142"/>
      <c r="R245" s="157"/>
      <c r="S245" s="181"/>
      <c r="U245" s="65"/>
      <c r="V245" s="65"/>
      <c r="W245" s="145"/>
      <c r="X245" s="65"/>
    </row>
    <row r="246" spans="1:24" s="138" customFormat="1" ht="17">
      <c r="A246" s="142"/>
      <c r="B246" s="31"/>
      <c r="C246" s="31"/>
      <c r="D246" s="142"/>
      <c r="E246" s="180"/>
      <c r="F246" s="142"/>
      <c r="G246" s="207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57"/>
      <c r="S246" s="181"/>
      <c r="U246" s="65"/>
      <c r="V246" s="65"/>
      <c r="W246" s="145"/>
      <c r="X246" s="65"/>
    </row>
    <row r="247" spans="1:24" s="138" customFormat="1" ht="17">
      <c r="A247" s="142"/>
      <c r="B247" s="180"/>
      <c r="C247" s="180"/>
      <c r="D247" s="180"/>
      <c r="E247" s="180"/>
      <c r="F247" s="206"/>
      <c r="G247" s="205"/>
      <c r="H247" s="206"/>
      <c r="I247" s="206"/>
      <c r="J247" s="206"/>
      <c r="K247" s="206"/>
      <c r="L247" s="206"/>
      <c r="M247" s="206"/>
      <c r="N247" s="206"/>
      <c r="O247" s="206"/>
      <c r="P247" s="142"/>
      <c r="Q247" s="142"/>
      <c r="R247" s="157"/>
      <c r="S247" s="181"/>
      <c r="U247" s="65"/>
      <c r="V247" s="65"/>
      <c r="W247" s="145"/>
      <c r="X247" s="65"/>
    </row>
    <row r="248" spans="1:24" s="138" customFormat="1" ht="17">
      <c r="A248" s="142"/>
      <c r="B248" s="180"/>
      <c r="C248" s="180"/>
      <c r="D248" s="180"/>
      <c r="E248" s="180"/>
      <c r="F248" s="206"/>
      <c r="G248" s="205"/>
      <c r="H248" s="206"/>
      <c r="I248" s="206"/>
      <c r="J248" s="206"/>
      <c r="K248" s="206"/>
      <c r="L248" s="206"/>
      <c r="M248" s="206"/>
      <c r="N248" s="206"/>
      <c r="O248" s="206"/>
      <c r="P248" s="142"/>
      <c r="Q248" s="142"/>
      <c r="R248" s="157"/>
      <c r="S248" s="181"/>
      <c r="U248" s="65"/>
      <c r="V248" s="65"/>
      <c r="W248" s="145"/>
      <c r="X248" s="65"/>
    </row>
    <row r="249" spans="1:24" s="138" customFormat="1" ht="17">
      <c r="A249" s="142"/>
      <c r="B249" s="190"/>
      <c r="C249" s="208"/>
      <c r="D249" s="142"/>
      <c r="E249" s="180"/>
      <c r="F249" s="205"/>
      <c r="G249" s="205"/>
      <c r="H249" s="205"/>
      <c r="I249" s="205"/>
      <c r="J249" s="205"/>
      <c r="K249" s="205"/>
      <c r="L249" s="205"/>
      <c r="M249" s="205"/>
      <c r="N249" s="205"/>
      <c r="O249" s="205"/>
      <c r="P249" s="142"/>
      <c r="Q249" s="142"/>
      <c r="R249" s="157"/>
      <c r="S249" s="181"/>
      <c r="U249" s="65"/>
      <c r="V249" s="65"/>
      <c r="W249" s="145"/>
    </row>
    <row r="250" spans="1:24" s="138" customFormat="1" ht="17">
      <c r="A250" s="142"/>
      <c r="B250" s="180"/>
      <c r="C250" s="180"/>
      <c r="D250" s="180"/>
      <c r="E250" s="180"/>
      <c r="F250" s="206"/>
      <c r="G250" s="205"/>
      <c r="H250" s="206"/>
      <c r="I250" s="206"/>
      <c r="J250" s="206"/>
      <c r="K250" s="206"/>
      <c r="L250" s="206"/>
      <c r="M250" s="206"/>
      <c r="N250" s="206"/>
      <c r="O250" s="206"/>
      <c r="P250" s="142"/>
      <c r="Q250" s="142"/>
      <c r="R250" s="157"/>
      <c r="S250" s="181"/>
      <c r="U250" s="65"/>
      <c r="V250" s="65"/>
      <c r="W250" s="145"/>
      <c r="X250" s="65"/>
    </row>
    <row r="251" spans="1:24" s="138" customFormat="1" ht="17">
      <c r="A251" s="142"/>
      <c r="B251" s="180"/>
      <c r="C251" s="180"/>
      <c r="D251" s="180"/>
      <c r="E251" s="180"/>
      <c r="F251" s="206"/>
      <c r="G251" s="205"/>
      <c r="H251" s="206"/>
      <c r="I251" s="206"/>
      <c r="J251" s="206"/>
      <c r="K251" s="206"/>
      <c r="L251" s="206"/>
      <c r="M251" s="206"/>
      <c r="N251" s="206"/>
      <c r="O251" s="206"/>
      <c r="P251" s="142"/>
      <c r="Q251" s="142"/>
      <c r="R251" s="157"/>
      <c r="S251" s="181"/>
      <c r="U251" s="65"/>
      <c r="V251" s="65"/>
      <c r="W251" s="145"/>
      <c r="X251" s="65"/>
    </row>
    <row r="252" spans="1:24" s="138" customFormat="1" ht="17">
      <c r="A252" s="142"/>
      <c r="B252" s="180"/>
      <c r="C252" s="180"/>
      <c r="D252" s="180"/>
      <c r="E252" s="180"/>
      <c r="F252" s="206"/>
      <c r="G252" s="205"/>
      <c r="H252" s="206"/>
      <c r="I252" s="206"/>
      <c r="J252" s="206"/>
      <c r="K252" s="206"/>
      <c r="L252" s="206"/>
      <c r="M252" s="206"/>
      <c r="N252" s="206"/>
      <c r="O252" s="206"/>
      <c r="P252" s="142"/>
      <c r="Q252" s="142"/>
      <c r="R252" s="157"/>
      <c r="S252" s="181"/>
      <c r="U252" s="65"/>
      <c r="V252" s="65"/>
      <c r="W252" s="145"/>
      <c r="X252" s="65"/>
    </row>
    <row r="253" spans="1:24" s="138" customFormat="1" ht="17">
      <c r="A253" s="142"/>
      <c r="B253" s="180"/>
      <c r="C253" s="180"/>
      <c r="D253" s="180"/>
      <c r="E253" s="180"/>
      <c r="F253" s="206"/>
      <c r="G253" s="205"/>
      <c r="H253" s="206"/>
      <c r="I253" s="206"/>
      <c r="J253" s="206"/>
      <c r="K253" s="206"/>
      <c r="L253" s="206"/>
      <c r="M253" s="206"/>
      <c r="N253" s="206"/>
      <c r="O253" s="206"/>
      <c r="P253" s="142"/>
      <c r="Q253" s="142"/>
      <c r="R253" s="157"/>
      <c r="S253" s="181"/>
      <c r="U253" s="65"/>
      <c r="V253" s="65"/>
      <c r="W253" s="145"/>
      <c r="X253" s="65"/>
    </row>
    <row r="254" spans="1:24" s="138" customFormat="1" ht="17">
      <c r="A254" s="142"/>
      <c r="B254" s="190"/>
      <c r="C254" s="208"/>
      <c r="D254" s="142"/>
      <c r="E254" s="180"/>
      <c r="F254" s="205"/>
      <c r="G254" s="205"/>
      <c r="H254" s="205"/>
      <c r="I254" s="205"/>
      <c r="J254" s="205"/>
      <c r="K254" s="205"/>
      <c r="L254" s="205"/>
      <c r="M254" s="205"/>
      <c r="N254" s="205"/>
      <c r="O254" s="205"/>
      <c r="P254" s="142"/>
      <c r="Q254" s="142"/>
      <c r="R254" s="157"/>
      <c r="S254" s="181"/>
      <c r="U254" s="65"/>
      <c r="V254" s="65"/>
      <c r="W254" s="145"/>
      <c r="X254" s="65"/>
    </row>
    <row r="255" spans="1:24" s="138" customFormat="1" ht="17">
      <c r="A255" s="142"/>
      <c r="B255" s="31"/>
      <c r="C255" s="31"/>
      <c r="D255" s="142"/>
      <c r="E255" s="180"/>
      <c r="F255" s="206"/>
      <c r="G255" s="207"/>
      <c r="H255" s="206"/>
      <c r="I255" s="206"/>
      <c r="J255" s="206"/>
      <c r="K255" s="206"/>
      <c r="L255" s="206"/>
      <c r="M255" s="206"/>
      <c r="N255" s="206"/>
      <c r="O255" s="206"/>
      <c r="P255" s="142"/>
      <c r="Q255" s="142"/>
      <c r="R255" s="157"/>
      <c r="S255" s="181"/>
      <c r="U255" s="65"/>
      <c r="V255" s="65"/>
      <c r="W255" s="145"/>
      <c r="X255" s="65"/>
    </row>
    <row r="256" spans="1:24" s="138" customFormat="1" ht="17">
      <c r="A256" s="142"/>
      <c r="B256" s="31"/>
      <c r="C256" s="31"/>
      <c r="D256" s="180"/>
      <c r="E256" s="180"/>
      <c r="F256" s="157"/>
      <c r="G256" s="207"/>
      <c r="H256" s="157"/>
      <c r="I256" s="157"/>
      <c r="J256" s="157"/>
      <c r="K256" s="157"/>
      <c r="L256" s="157"/>
      <c r="M256" s="157"/>
      <c r="N256" s="157"/>
      <c r="O256" s="157"/>
      <c r="P256" s="157"/>
      <c r="Q256" s="142"/>
      <c r="R256" s="157"/>
      <c r="S256" s="181"/>
      <c r="U256" s="65"/>
      <c r="V256" s="65"/>
      <c r="W256" s="145"/>
      <c r="X256" s="65"/>
    </row>
    <row r="257" spans="1:24" s="138" customFormat="1" ht="17">
      <c r="A257" s="142"/>
      <c r="B257" s="180"/>
      <c r="C257" s="180"/>
      <c r="D257" s="180"/>
      <c r="E257" s="180"/>
      <c r="F257" s="206"/>
      <c r="G257" s="205"/>
      <c r="H257" s="206"/>
      <c r="I257" s="206"/>
      <c r="J257" s="206"/>
      <c r="K257" s="206"/>
      <c r="L257" s="206"/>
      <c r="M257" s="206"/>
      <c r="N257" s="206"/>
      <c r="O257" s="206"/>
      <c r="P257" s="142"/>
      <c r="Q257" s="142"/>
      <c r="R257" s="157"/>
      <c r="S257" s="181"/>
      <c r="U257" s="65"/>
      <c r="V257" s="65"/>
      <c r="W257" s="145"/>
      <c r="X257" s="65"/>
    </row>
    <row r="258" spans="1:24" s="138" customFormat="1" ht="17">
      <c r="A258" s="142"/>
      <c r="B258" s="180"/>
      <c r="C258" s="180"/>
      <c r="D258" s="180"/>
      <c r="E258" s="180"/>
      <c r="F258" s="206"/>
      <c r="G258" s="205"/>
      <c r="H258" s="206"/>
      <c r="I258" s="206"/>
      <c r="J258" s="206"/>
      <c r="K258" s="206"/>
      <c r="L258" s="206"/>
      <c r="M258" s="206"/>
      <c r="N258" s="206"/>
      <c r="O258" s="206"/>
      <c r="P258" s="142"/>
      <c r="Q258" s="142"/>
      <c r="R258" s="157"/>
      <c r="S258" s="181"/>
      <c r="U258" s="65"/>
      <c r="V258" s="65"/>
      <c r="W258" s="145"/>
      <c r="X258" s="65"/>
    </row>
    <row r="259" spans="1:24" s="138" customFormat="1" ht="17">
      <c r="A259" s="142"/>
      <c r="B259" s="31"/>
      <c r="C259" s="31"/>
      <c r="D259" s="142"/>
      <c r="E259" s="180"/>
      <c r="F259" s="142"/>
      <c r="G259" s="207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57"/>
      <c r="S259" s="181"/>
      <c r="U259" s="65"/>
      <c r="V259" s="65"/>
      <c r="W259" s="145"/>
      <c r="X259" s="65"/>
    </row>
    <row r="260" spans="1:24" s="138" customFormat="1" ht="17">
      <c r="A260" s="142"/>
      <c r="B260" s="180"/>
      <c r="C260" s="180"/>
      <c r="D260" s="180"/>
      <c r="E260" s="180"/>
      <c r="F260" s="206"/>
      <c r="G260" s="205"/>
      <c r="H260" s="206"/>
      <c r="I260" s="206"/>
      <c r="J260" s="206"/>
      <c r="K260" s="206"/>
      <c r="L260" s="206"/>
      <c r="M260" s="206"/>
      <c r="N260" s="206"/>
      <c r="O260" s="206"/>
      <c r="P260" s="142"/>
      <c r="Q260" s="142"/>
      <c r="R260" s="157"/>
      <c r="S260" s="181"/>
      <c r="U260" s="65"/>
      <c r="V260" s="65"/>
      <c r="W260" s="145"/>
      <c r="X260" s="65"/>
    </row>
    <row r="261" spans="1:24" s="138" customFormat="1" ht="17">
      <c r="A261" s="142"/>
      <c r="B261" s="31"/>
      <c r="C261" s="31"/>
      <c r="D261" s="142"/>
      <c r="E261" s="180"/>
      <c r="F261" s="142"/>
      <c r="G261" s="207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57"/>
      <c r="S261" s="181"/>
      <c r="U261" s="65"/>
      <c r="V261" s="65"/>
      <c r="W261" s="145"/>
      <c r="X261" s="65"/>
    </row>
    <row r="262" spans="1:24" s="138" customFormat="1" ht="17">
      <c r="A262" s="142"/>
      <c r="B262" s="180"/>
      <c r="C262" s="180"/>
      <c r="D262" s="180"/>
      <c r="E262" s="180"/>
      <c r="F262" s="205"/>
      <c r="G262" s="205"/>
      <c r="H262" s="205"/>
      <c r="I262" s="205"/>
      <c r="J262" s="205"/>
      <c r="K262" s="205"/>
      <c r="L262" s="205"/>
      <c r="M262" s="205"/>
      <c r="N262" s="205"/>
      <c r="O262" s="205"/>
      <c r="P262" s="142"/>
      <c r="Q262" s="142"/>
      <c r="R262" s="157"/>
      <c r="S262" s="181"/>
      <c r="U262" s="65"/>
      <c r="V262" s="65"/>
      <c r="W262" s="145"/>
      <c r="X262" s="65"/>
    </row>
    <row r="263" spans="1:24" s="138" customFormat="1" ht="17">
      <c r="A263" s="142"/>
      <c r="B263" s="180"/>
      <c r="C263" s="180"/>
      <c r="D263" s="180"/>
      <c r="E263" s="180"/>
      <c r="F263" s="205"/>
      <c r="G263" s="205"/>
      <c r="H263" s="205"/>
      <c r="I263" s="205"/>
      <c r="J263" s="205"/>
      <c r="K263" s="205"/>
      <c r="L263" s="205"/>
      <c r="M263" s="205"/>
      <c r="N263" s="205"/>
      <c r="O263" s="205"/>
      <c r="P263" s="142"/>
      <c r="Q263" s="142"/>
      <c r="R263" s="157"/>
      <c r="S263" s="181"/>
      <c r="U263" s="65"/>
      <c r="V263" s="65"/>
      <c r="W263" s="145"/>
      <c r="X263" s="65"/>
    </row>
    <row r="264" spans="1:24" s="138" customFormat="1" ht="17">
      <c r="A264" s="142"/>
      <c r="B264" s="180"/>
      <c r="C264" s="180"/>
      <c r="D264" s="180"/>
      <c r="E264" s="180"/>
      <c r="F264" s="205"/>
      <c r="G264" s="205"/>
      <c r="H264" s="205"/>
      <c r="I264" s="205"/>
      <c r="J264" s="205"/>
      <c r="K264" s="205"/>
      <c r="L264" s="205"/>
      <c r="M264" s="205"/>
      <c r="N264" s="205"/>
      <c r="O264" s="205"/>
      <c r="P264" s="142"/>
      <c r="Q264" s="142"/>
      <c r="R264" s="157"/>
      <c r="S264" s="181"/>
      <c r="U264" s="65"/>
      <c r="V264" s="65"/>
      <c r="W264" s="145"/>
      <c r="X264" s="65"/>
    </row>
    <row r="265" spans="1:24" s="138" customFormat="1" ht="17">
      <c r="A265" s="142"/>
      <c r="B265" s="180"/>
      <c r="C265" s="180"/>
      <c r="D265" s="180"/>
      <c r="E265" s="180"/>
      <c r="F265" s="205"/>
      <c r="G265" s="205"/>
      <c r="H265" s="205"/>
      <c r="I265" s="205"/>
      <c r="J265" s="205"/>
      <c r="K265" s="205"/>
      <c r="L265" s="205"/>
      <c r="M265" s="205"/>
      <c r="N265" s="205"/>
      <c r="O265" s="205"/>
      <c r="P265" s="142"/>
      <c r="Q265" s="142"/>
      <c r="R265" s="157"/>
      <c r="S265" s="181"/>
      <c r="U265" s="65"/>
      <c r="V265" s="65"/>
      <c r="W265" s="145"/>
      <c r="X265" s="65"/>
    </row>
    <row r="266" spans="1:24" s="138" customFormat="1" ht="17">
      <c r="A266" s="142"/>
      <c r="B266" s="180"/>
      <c r="C266" s="180"/>
      <c r="D266" s="180"/>
      <c r="E266" s="180"/>
      <c r="F266" s="205"/>
      <c r="G266" s="205"/>
      <c r="H266" s="205"/>
      <c r="I266" s="205"/>
      <c r="J266" s="205"/>
      <c r="K266" s="205"/>
      <c r="L266" s="205"/>
      <c r="M266" s="205"/>
      <c r="N266" s="205"/>
      <c r="O266" s="205"/>
      <c r="P266" s="142"/>
      <c r="Q266" s="142"/>
      <c r="R266" s="157"/>
      <c r="S266" s="181"/>
      <c r="U266" s="65"/>
      <c r="V266" s="65"/>
      <c r="W266" s="145"/>
      <c r="X266" s="65"/>
    </row>
    <row r="267" spans="1:24" s="138" customFormat="1" ht="17">
      <c r="A267" s="142"/>
      <c r="B267" s="190"/>
      <c r="C267" s="190"/>
      <c r="D267" s="180"/>
      <c r="E267" s="180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180"/>
      <c r="Q267" s="180"/>
      <c r="R267" s="157"/>
      <c r="S267" s="181"/>
      <c r="U267" s="65"/>
      <c r="V267" s="65"/>
      <c r="W267" s="145"/>
      <c r="X267" s="65"/>
    </row>
    <row r="268" spans="1:24" s="138" customFormat="1" ht="17">
      <c r="A268" s="142"/>
      <c r="B268" s="180"/>
      <c r="C268" s="180"/>
      <c r="D268" s="180"/>
      <c r="E268" s="180"/>
      <c r="F268" s="205"/>
      <c r="G268" s="205"/>
      <c r="H268" s="205"/>
      <c r="I268" s="205"/>
      <c r="J268" s="205"/>
      <c r="K268" s="205"/>
      <c r="L268" s="205"/>
      <c r="M268" s="205"/>
      <c r="N268" s="205"/>
      <c r="O268" s="205"/>
      <c r="P268" s="142"/>
      <c r="Q268" s="142"/>
      <c r="R268" s="157"/>
      <c r="S268" s="181"/>
      <c r="U268" s="65"/>
      <c r="V268" s="65"/>
      <c r="W268" s="145"/>
      <c r="X268" s="65"/>
    </row>
    <row r="269" spans="1:24" s="138" customFormat="1" ht="17">
      <c r="A269" s="142"/>
      <c r="B269" s="180"/>
      <c r="C269" s="180"/>
      <c r="D269" s="180"/>
      <c r="E269" s="180"/>
      <c r="F269" s="205"/>
      <c r="G269" s="205"/>
      <c r="H269" s="205"/>
      <c r="I269" s="205"/>
      <c r="J269" s="205"/>
      <c r="K269" s="205"/>
      <c r="L269" s="205"/>
      <c r="M269" s="205"/>
      <c r="N269" s="205"/>
      <c r="O269" s="205"/>
      <c r="P269" s="142"/>
      <c r="Q269" s="142"/>
      <c r="R269" s="157"/>
      <c r="S269" s="181"/>
      <c r="U269" s="65"/>
      <c r="V269" s="65"/>
      <c r="W269" s="145"/>
      <c r="X269" s="65"/>
    </row>
    <row r="270" spans="1:24" s="138" customFormat="1" ht="17">
      <c r="A270" s="142"/>
      <c r="B270" s="208"/>
      <c r="C270" s="208"/>
      <c r="D270" s="142"/>
      <c r="E270" s="180"/>
      <c r="F270" s="205"/>
      <c r="G270" s="205"/>
      <c r="H270" s="205"/>
      <c r="I270" s="205"/>
      <c r="J270" s="205"/>
      <c r="K270" s="205"/>
      <c r="L270" s="205"/>
      <c r="M270" s="205"/>
      <c r="N270" s="205"/>
      <c r="O270" s="205"/>
      <c r="P270" s="142"/>
      <c r="Q270" s="142"/>
      <c r="R270" s="157"/>
      <c r="S270" s="181"/>
      <c r="U270" s="65"/>
      <c r="V270" s="65"/>
      <c r="W270" s="145"/>
    </row>
    <row r="271" spans="1:24" s="138" customFormat="1" ht="17">
      <c r="A271" s="142"/>
      <c r="B271" s="180"/>
      <c r="C271" s="180"/>
      <c r="D271" s="180"/>
      <c r="E271" s="180"/>
      <c r="F271" s="205"/>
      <c r="G271" s="205"/>
      <c r="H271" s="205"/>
      <c r="I271" s="205"/>
      <c r="J271" s="205"/>
      <c r="K271" s="205"/>
      <c r="L271" s="205"/>
      <c r="M271" s="205"/>
      <c r="N271" s="205"/>
      <c r="O271" s="205"/>
      <c r="P271" s="142"/>
      <c r="Q271" s="142"/>
      <c r="R271" s="157"/>
      <c r="S271" s="181"/>
      <c r="U271" s="65"/>
      <c r="V271" s="65"/>
      <c r="W271" s="145"/>
      <c r="X271" s="65"/>
    </row>
    <row r="272" spans="1:24" s="138" customFormat="1" ht="17">
      <c r="A272" s="142"/>
      <c r="B272" s="180"/>
      <c r="C272" s="180"/>
      <c r="D272" s="180"/>
      <c r="E272" s="180"/>
      <c r="F272" s="142"/>
      <c r="G272" s="205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57"/>
      <c r="S272" s="181"/>
      <c r="U272" s="65"/>
      <c r="V272" s="65"/>
      <c r="W272" s="145"/>
      <c r="X272" s="65"/>
    </row>
    <row r="273" spans="1:24" s="138" customFormat="1" ht="17">
      <c r="A273" s="142"/>
      <c r="B273" s="180"/>
      <c r="C273" s="180"/>
      <c r="D273" s="180"/>
      <c r="E273" s="180"/>
      <c r="F273" s="142"/>
      <c r="G273" s="205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57"/>
      <c r="S273" s="181"/>
      <c r="U273" s="65"/>
      <c r="V273" s="65"/>
      <c r="W273" s="145"/>
      <c r="X273" s="65"/>
    </row>
    <row r="274" spans="1:24" s="138" customFormat="1" ht="17">
      <c r="A274" s="142"/>
      <c r="B274" s="180"/>
      <c r="C274" s="180"/>
      <c r="D274" s="180"/>
      <c r="E274" s="180"/>
      <c r="F274" s="205"/>
      <c r="G274" s="205"/>
      <c r="H274" s="205"/>
      <c r="I274" s="205"/>
      <c r="J274" s="205"/>
      <c r="K274" s="205"/>
      <c r="L274" s="205"/>
      <c r="M274" s="205"/>
      <c r="N274" s="205"/>
      <c r="O274" s="205"/>
      <c r="P274" s="142"/>
      <c r="Q274" s="142"/>
      <c r="R274" s="157"/>
      <c r="S274" s="181"/>
      <c r="U274" s="65"/>
      <c r="V274" s="65"/>
      <c r="W274" s="145"/>
      <c r="X274" s="65"/>
    </row>
    <row r="275" spans="1:24" s="138" customFormat="1" ht="17">
      <c r="A275" s="142"/>
      <c r="B275" s="180"/>
      <c r="C275" s="180"/>
      <c r="D275" s="180"/>
      <c r="E275" s="180"/>
      <c r="F275" s="205"/>
      <c r="G275" s="205"/>
      <c r="H275" s="205"/>
      <c r="I275" s="205"/>
      <c r="J275" s="205"/>
      <c r="K275" s="205"/>
      <c r="L275" s="205"/>
      <c r="M275" s="205"/>
      <c r="N275" s="205"/>
      <c r="O275" s="205"/>
      <c r="P275" s="142"/>
      <c r="Q275" s="142"/>
      <c r="R275" s="157"/>
      <c r="S275" s="181"/>
      <c r="U275" s="65"/>
      <c r="V275" s="65"/>
      <c r="W275" s="145"/>
      <c r="X275" s="65"/>
    </row>
    <row r="278" spans="1:24" ht="21" customHeight="1"/>
    <row r="279" spans="1:24" ht="21" customHeight="1"/>
    <row r="280" spans="1:24" ht="21" customHeight="1"/>
    <row r="281" spans="1:24" ht="21" customHeight="1"/>
    <row r="282" spans="1:24" ht="21" customHeight="1"/>
    <row r="283" spans="1:24" ht="21" customHeight="1"/>
    <row r="284" spans="1:24" ht="21" customHeight="1"/>
    <row r="285" spans="1:24" ht="21" customHeight="1"/>
    <row r="286" spans="1:24" ht="21" customHeight="1"/>
    <row r="287" spans="1:24" ht="21" customHeight="1"/>
    <row r="288" spans="1:24" ht="21" customHeight="1"/>
    <row r="289" spans="23:23" ht="21" customHeight="1">
      <c r="W289" s="65"/>
    </row>
    <row r="290" spans="23:23" ht="21" customHeight="1">
      <c r="W290" s="65"/>
    </row>
    <row r="291" spans="23:23" ht="21" customHeight="1">
      <c r="W291" s="65"/>
    </row>
    <row r="292" spans="23:23" ht="21" customHeight="1">
      <c r="W292" s="65"/>
    </row>
    <row r="293" spans="23:23" ht="21" customHeight="1">
      <c r="W293" s="65"/>
    </row>
    <row r="294" spans="23:23" ht="21" customHeight="1">
      <c r="W294" s="65"/>
    </row>
    <row r="295" spans="23:23" ht="21" customHeight="1">
      <c r="W295" s="65"/>
    </row>
    <row r="296" spans="23:23" ht="21" customHeight="1">
      <c r="W296" s="65"/>
    </row>
    <row r="297" spans="23:23" ht="21" customHeight="1">
      <c r="W297" s="65"/>
    </row>
    <row r="298" spans="23:23" ht="21" customHeight="1">
      <c r="W298" s="65"/>
    </row>
    <row r="299" spans="23:23" ht="21" customHeight="1">
      <c r="W299" s="65"/>
    </row>
    <row r="300" spans="23:23" ht="21" customHeight="1">
      <c r="W300" s="65"/>
    </row>
    <row r="301" spans="23:23" ht="21" customHeight="1">
      <c r="W301" s="65"/>
    </row>
    <row r="302" spans="23:23" ht="21" customHeight="1">
      <c r="W302" s="65"/>
    </row>
    <row r="303" spans="23:23" ht="21" customHeight="1">
      <c r="W303" s="65"/>
    </row>
    <row r="304" spans="23:23" ht="21" customHeight="1">
      <c r="W304" s="65"/>
    </row>
    <row r="305" spans="23:23" ht="21" customHeight="1">
      <c r="W305" s="65"/>
    </row>
    <row r="306" spans="23:23" ht="21" customHeight="1">
      <c r="W306" s="65"/>
    </row>
    <row r="307" spans="23:23" ht="21" customHeight="1">
      <c r="W307" s="65"/>
    </row>
    <row r="308" spans="23:23" ht="21" customHeight="1">
      <c r="W308" s="65"/>
    </row>
    <row r="309" spans="23:23" ht="21" customHeight="1">
      <c r="W309" s="65"/>
    </row>
    <row r="310" spans="23:23" ht="21" customHeight="1">
      <c r="W310" s="65"/>
    </row>
    <row r="311" spans="23:23" ht="21" customHeight="1">
      <c r="W311" s="65"/>
    </row>
    <row r="312" spans="23:23" ht="21" customHeight="1">
      <c r="W312" s="65"/>
    </row>
    <row r="313" spans="23:23" ht="21" customHeight="1">
      <c r="W313" s="65"/>
    </row>
    <row r="314" spans="23:23" ht="21" customHeight="1">
      <c r="W314" s="65"/>
    </row>
    <row r="315" spans="23:23" ht="21" customHeight="1">
      <c r="W315" s="65"/>
    </row>
    <row r="316" spans="23:23" ht="21" customHeight="1">
      <c r="W316" s="65"/>
    </row>
    <row r="317" spans="23:23" ht="21" customHeight="1">
      <c r="W317" s="65"/>
    </row>
    <row r="318" spans="23:23" ht="21" customHeight="1">
      <c r="W318" s="65"/>
    </row>
    <row r="319" spans="23:23" ht="21" customHeight="1">
      <c r="W319" s="65"/>
    </row>
    <row r="320" spans="23:23" ht="21" customHeight="1">
      <c r="W320" s="65"/>
    </row>
    <row r="321" spans="23:23" ht="21" customHeight="1">
      <c r="W321" s="65"/>
    </row>
    <row r="322" spans="23:23" ht="21" customHeight="1">
      <c r="W322" s="65"/>
    </row>
    <row r="323" spans="23:23" ht="21" customHeight="1">
      <c r="W323" s="65"/>
    </row>
    <row r="324" spans="23:23" ht="21" customHeight="1">
      <c r="W324" s="65"/>
    </row>
    <row r="325" spans="23:23" ht="21" customHeight="1">
      <c r="W325" s="65"/>
    </row>
    <row r="326" spans="23:23">
      <c r="W326" s="65"/>
    </row>
    <row r="327" spans="23:23">
      <c r="W327" s="65"/>
    </row>
    <row r="328" spans="23:23">
      <c r="W328" s="65"/>
    </row>
    <row r="329" spans="23:23">
      <c r="W329" s="65"/>
    </row>
    <row r="330" spans="23:23">
      <c r="W330" s="65"/>
    </row>
    <row r="331" spans="23:23">
      <c r="W331" s="65"/>
    </row>
    <row r="332" spans="23:23">
      <c r="W332" s="65"/>
    </row>
    <row r="333" spans="23:23">
      <c r="W333" s="65"/>
    </row>
    <row r="334" spans="23:23">
      <c r="W334" s="65"/>
    </row>
    <row r="335" spans="23:23">
      <c r="W335" s="65"/>
    </row>
    <row r="336" spans="23:23">
      <c r="W336" s="65"/>
    </row>
    <row r="337" spans="23:23">
      <c r="W337" s="65"/>
    </row>
    <row r="338" spans="23:23">
      <c r="W338" s="65"/>
    </row>
    <row r="339" spans="23:23">
      <c r="W339" s="65"/>
    </row>
    <row r="340" spans="23:23">
      <c r="W340" s="65"/>
    </row>
    <row r="341" spans="23:23">
      <c r="W341" s="65"/>
    </row>
    <row r="342" spans="23:23">
      <c r="W342" s="65"/>
    </row>
    <row r="343" spans="23:23">
      <c r="W343" s="65"/>
    </row>
    <row r="344" spans="23:23">
      <c r="W344" s="65"/>
    </row>
    <row r="345" spans="23:23">
      <c r="W345" s="65"/>
    </row>
    <row r="346" spans="23:23">
      <c r="W346" s="65"/>
    </row>
    <row r="347" spans="23:23">
      <c r="W347" s="65"/>
    </row>
    <row r="348" spans="23:23">
      <c r="W348" s="65"/>
    </row>
    <row r="349" spans="23:23">
      <c r="W349" s="65"/>
    </row>
    <row r="350" spans="23:23">
      <c r="W350" s="65"/>
    </row>
    <row r="351" spans="23:23">
      <c r="W351" s="65"/>
    </row>
    <row r="352" spans="23:23">
      <c r="W352" s="65"/>
    </row>
    <row r="353" spans="23:23">
      <c r="W353" s="65"/>
    </row>
    <row r="354" spans="23:23">
      <c r="W354" s="65"/>
    </row>
    <row r="355" spans="23:23">
      <c r="W355" s="65"/>
    </row>
    <row r="356" spans="23:23">
      <c r="W356" s="65"/>
    </row>
    <row r="357" spans="23:23">
      <c r="W357" s="65"/>
    </row>
    <row r="358" spans="23:23">
      <c r="W358" s="65"/>
    </row>
    <row r="359" spans="23:23">
      <c r="W359" s="65"/>
    </row>
    <row r="360" spans="23:23">
      <c r="W360" s="65"/>
    </row>
    <row r="361" spans="23:23">
      <c r="W361" s="65"/>
    </row>
    <row r="362" spans="23:23">
      <c r="W362" s="65"/>
    </row>
    <row r="363" spans="23:23">
      <c r="W363" s="65"/>
    </row>
    <row r="364" spans="23:23">
      <c r="W364" s="65"/>
    </row>
    <row r="365" spans="23:23">
      <c r="W365" s="65"/>
    </row>
    <row r="366" spans="23:23">
      <c r="W366" s="65"/>
    </row>
    <row r="367" spans="23:23">
      <c r="W367" s="65"/>
    </row>
    <row r="368" spans="23:23">
      <c r="W368" s="65"/>
    </row>
    <row r="369" spans="23:23">
      <c r="W369" s="65"/>
    </row>
    <row r="370" spans="23:23">
      <c r="W370" s="65"/>
    </row>
    <row r="371" spans="23:23">
      <c r="W371" s="65"/>
    </row>
    <row r="372" spans="23:23">
      <c r="W372" s="65"/>
    </row>
    <row r="373" spans="23:23">
      <c r="W373" s="65"/>
    </row>
    <row r="374" spans="23:23">
      <c r="W374" s="65"/>
    </row>
    <row r="375" spans="23:23">
      <c r="W375" s="65"/>
    </row>
    <row r="376" spans="23:23">
      <c r="W376" s="65"/>
    </row>
    <row r="377" spans="23:23">
      <c r="W377" s="65"/>
    </row>
    <row r="378" spans="23:23">
      <c r="W378" s="65"/>
    </row>
    <row r="379" spans="23:23">
      <c r="W379" s="65"/>
    </row>
    <row r="380" spans="23:23">
      <c r="W380" s="65"/>
    </row>
    <row r="381" spans="23:23">
      <c r="W381" s="65"/>
    </row>
    <row r="382" spans="23:23">
      <c r="W382" s="65"/>
    </row>
    <row r="383" spans="23:23">
      <c r="W383" s="65"/>
    </row>
    <row r="384" spans="23:23">
      <c r="W384" s="65"/>
    </row>
    <row r="385" spans="23:23">
      <c r="W385" s="65"/>
    </row>
    <row r="386" spans="23:23">
      <c r="W386" s="65"/>
    </row>
    <row r="387" spans="23:23">
      <c r="W387" s="65"/>
    </row>
    <row r="388" spans="23:23">
      <c r="W388" s="65"/>
    </row>
    <row r="389" spans="23:23">
      <c r="W389" s="65"/>
    </row>
    <row r="390" spans="23:23">
      <c r="W390" s="65"/>
    </row>
    <row r="391" spans="23:23">
      <c r="W391" s="65"/>
    </row>
    <row r="392" spans="23:23">
      <c r="W392" s="65"/>
    </row>
    <row r="393" spans="23:23">
      <c r="W393" s="65"/>
    </row>
    <row r="394" spans="23:23">
      <c r="W394" s="65"/>
    </row>
    <row r="395" spans="23:23">
      <c r="W395" s="65"/>
    </row>
    <row r="396" spans="23:23">
      <c r="W396" s="65"/>
    </row>
    <row r="397" spans="23:23">
      <c r="W397" s="65"/>
    </row>
    <row r="398" spans="23:23">
      <c r="W398" s="65"/>
    </row>
    <row r="399" spans="23:23">
      <c r="W399" s="65"/>
    </row>
    <row r="400" spans="23:23">
      <c r="W400" s="65"/>
    </row>
    <row r="401" spans="23:23">
      <c r="W401" s="65"/>
    </row>
    <row r="402" spans="23:23">
      <c r="W402" s="65"/>
    </row>
  </sheetData>
  <autoFilter ref="A4:AH4"/>
  <conditionalFormatting sqref="H5:O19 H21:O36 H55:O59 H76:O77 H79:O82 H86:O88 H110:O121 H123:O127 H139:O139 H92:O105 H53:O53 H74:O74 H68:O72 H61:O66 H38:O51 H130:O130 H132:O136 H145:O146 H141:O143">
    <cfRule type="cellIs" dxfId="57" priority="19" stopIfTrue="1" operator="equal">
      <formula>50</formula>
    </cfRule>
  </conditionalFormatting>
  <conditionalFormatting sqref="P5:P19 P21:P36 P55:P59 P76:P77 P79:P82 P86:P88 P110:P121 P123:P127 P139 P92:P105 P53 P74 P68:P72 P61:P66 P38:P51 P130 F5:G130 P132:P136 P145:P146 P141:P143 F132:G146">
    <cfRule type="cellIs" dxfId="56" priority="20" stopIfTrue="1" operator="equal">
      <formula>55</formula>
    </cfRule>
  </conditionalFormatting>
  <conditionalFormatting sqref="H106:O106">
    <cfRule type="cellIs" dxfId="55" priority="21" stopIfTrue="1" operator="equal">
      <formula>50</formula>
    </cfRule>
  </conditionalFormatting>
  <conditionalFormatting sqref="P106">
    <cfRule type="cellIs" dxfId="54" priority="22" stopIfTrue="1" operator="equal">
      <formula>55</formula>
    </cfRule>
  </conditionalFormatting>
  <conditionalFormatting sqref="H108:O108">
    <cfRule type="cellIs" dxfId="53" priority="23" stopIfTrue="1" operator="equal">
      <formula>50</formula>
    </cfRule>
  </conditionalFormatting>
  <conditionalFormatting sqref="P108">
    <cfRule type="cellIs" dxfId="52" priority="24" stopIfTrue="1" operator="equal">
      <formula>55</formula>
    </cfRule>
  </conditionalFormatting>
  <conditionalFormatting sqref="H91:O91">
    <cfRule type="cellIs" dxfId="51" priority="25" stopIfTrue="1" operator="equal">
      <formula>50</formula>
    </cfRule>
  </conditionalFormatting>
  <conditionalFormatting sqref="P91">
    <cfRule type="cellIs" dxfId="50" priority="26" stopIfTrue="1" operator="equal">
      <formula>55</formula>
    </cfRule>
  </conditionalFormatting>
  <conditionalFormatting sqref="H90:O90">
    <cfRule type="cellIs" dxfId="49" priority="27" stopIfTrue="1" operator="equal">
      <formula>50</formula>
    </cfRule>
  </conditionalFormatting>
  <conditionalFormatting sqref="P90">
    <cfRule type="cellIs" dxfId="48" priority="28" stopIfTrue="1" operator="equal">
      <formula>55</formula>
    </cfRule>
  </conditionalFormatting>
  <conditionalFormatting sqref="H122:O122">
    <cfRule type="cellIs" dxfId="47" priority="29" stopIfTrue="1" operator="equal">
      <formula>50</formula>
    </cfRule>
  </conditionalFormatting>
  <conditionalFormatting sqref="P122">
    <cfRule type="cellIs" dxfId="46" priority="30" stopIfTrue="1" operator="equal">
      <formula>55</formula>
    </cfRule>
  </conditionalFormatting>
  <conditionalFormatting sqref="H140:O140">
    <cfRule type="cellIs" dxfId="45" priority="31" stopIfTrue="1" operator="equal">
      <formula>50</formula>
    </cfRule>
  </conditionalFormatting>
  <conditionalFormatting sqref="P140">
    <cfRule type="cellIs" dxfId="44" priority="32" stopIfTrue="1" operator="equal">
      <formula>55</formula>
    </cfRule>
  </conditionalFormatting>
  <conditionalFormatting sqref="H138:O138">
    <cfRule type="cellIs" dxfId="43" priority="33" stopIfTrue="1" operator="equal">
      <formula>50</formula>
    </cfRule>
  </conditionalFormatting>
  <conditionalFormatting sqref="P138">
    <cfRule type="cellIs" dxfId="42" priority="34" stopIfTrue="1" operator="equal">
      <formula>55</formula>
    </cfRule>
  </conditionalFormatting>
  <conditionalFormatting sqref="H137:O137">
    <cfRule type="cellIs" dxfId="41" priority="35" stopIfTrue="1" operator="equal">
      <formula>50</formula>
    </cfRule>
  </conditionalFormatting>
  <conditionalFormatting sqref="P137">
    <cfRule type="cellIs" dxfId="40" priority="36" stopIfTrue="1" operator="equal">
      <formula>55</formula>
    </cfRule>
  </conditionalFormatting>
  <conditionalFormatting sqref="H20:O20">
    <cfRule type="cellIs" dxfId="39" priority="37" stopIfTrue="1" operator="equal">
      <formula>50</formula>
    </cfRule>
  </conditionalFormatting>
  <conditionalFormatting sqref="P20">
    <cfRule type="cellIs" dxfId="38" priority="38" stopIfTrue="1" operator="equal">
      <formula>55</formula>
    </cfRule>
  </conditionalFormatting>
  <conditionalFormatting sqref="H107:O107">
    <cfRule type="cellIs" dxfId="37" priority="39" stopIfTrue="1" operator="equal">
      <formula>50</formula>
    </cfRule>
  </conditionalFormatting>
  <conditionalFormatting sqref="P107">
    <cfRule type="cellIs" dxfId="36" priority="40" stopIfTrue="1" operator="equal">
      <formula>55</formula>
    </cfRule>
  </conditionalFormatting>
  <conditionalFormatting sqref="H78:O78">
    <cfRule type="cellIs" dxfId="35" priority="41" stopIfTrue="1" operator="equal">
      <formula>50</formula>
    </cfRule>
  </conditionalFormatting>
  <conditionalFormatting sqref="P78">
    <cfRule type="cellIs" dxfId="34" priority="42" stopIfTrue="1" operator="equal">
      <formula>55</formula>
    </cfRule>
  </conditionalFormatting>
  <conditionalFormatting sqref="H75:O75">
    <cfRule type="cellIs" dxfId="33" priority="43" stopIfTrue="1" operator="equal">
      <formula>50</formula>
    </cfRule>
  </conditionalFormatting>
  <conditionalFormatting sqref="P75">
    <cfRule type="cellIs" dxfId="32" priority="44" stopIfTrue="1" operator="equal">
      <formula>55</formula>
    </cfRule>
  </conditionalFormatting>
  <conditionalFormatting sqref="H54:O54">
    <cfRule type="cellIs" dxfId="31" priority="45" stopIfTrue="1" operator="equal">
      <formula>50</formula>
    </cfRule>
  </conditionalFormatting>
  <conditionalFormatting sqref="P54">
    <cfRule type="cellIs" dxfId="30" priority="46" stopIfTrue="1" operator="equal">
      <formula>55</formula>
    </cfRule>
  </conditionalFormatting>
  <conditionalFormatting sqref="H89:O89">
    <cfRule type="cellIs" dxfId="29" priority="47" stopIfTrue="1" operator="equal">
      <formula>50</formula>
    </cfRule>
  </conditionalFormatting>
  <conditionalFormatting sqref="P89">
    <cfRule type="cellIs" dxfId="28" priority="48" stopIfTrue="1" operator="equal">
      <formula>55</formula>
    </cfRule>
  </conditionalFormatting>
  <conditionalFormatting sqref="H83:O83">
    <cfRule type="cellIs" dxfId="27" priority="49" stopIfTrue="1" operator="equal">
      <formula>50</formula>
    </cfRule>
  </conditionalFormatting>
  <conditionalFormatting sqref="P83">
    <cfRule type="cellIs" dxfId="26" priority="50" stopIfTrue="1" operator="equal">
      <formula>55</formula>
    </cfRule>
  </conditionalFormatting>
  <conditionalFormatting sqref="H84:O84">
    <cfRule type="cellIs" dxfId="25" priority="51" stopIfTrue="1" operator="equal">
      <formula>50</formula>
    </cfRule>
  </conditionalFormatting>
  <conditionalFormatting sqref="P84">
    <cfRule type="cellIs" dxfId="24" priority="52" stopIfTrue="1" operator="equal">
      <formula>55</formula>
    </cfRule>
  </conditionalFormatting>
  <conditionalFormatting sqref="H144:O144">
    <cfRule type="cellIs" dxfId="23" priority="53" stopIfTrue="1" operator="equal">
      <formula>50</formula>
    </cfRule>
  </conditionalFormatting>
  <conditionalFormatting sqref="P144">
    <cfRule type="cellIs" dxfId="22" priority="54" stopIfTrue="1" operator="equal">
      <formula>55</formula>
    </cfRule>
  </conditionalFormatting>
  <conditionalFormatting sqref="H52:O52">
    <cfRule type="cellIs" dxfId="21" priority="17" stopIfTrue="1" operator="equal">
      <formula>50</formula>
    </cfRule>
  </conditionalFormatting>
  <conditionalFormatting sqref="P52">
    <cfRule type="cellIs" dxfId="20" priority="18" stopIfTrue="1" operator="equal">
      <formula>55</formula>
    </cfRule>
  </conditionalFormatting>
  <conditionalFormatting sqref="H73:O73">
    <cfRule type="cellIs" dxfId="19" priority="15" stopIfTrue="1" operator="equal">
      <formula>50</formula>
    </cfRule>
  </conditionalFormatting>
  <conditionalFormatting sqref="P73">
    <cfRule type="cellIs" dxfId="18" priority="16" stopIfTrue="1" operator="equal">
      <formula>55</formula>
    </cfRule>
  </conditionalFormatting>
  <conditionalFormatting sqref="H67:O67">
    <cfRule type="cellIs" dxfId="17" priority="13" stopIfTrue="1" operator="equal">
      <formula>50</formula>
    </cfRule>
  </conditionalFormatting>
  <conditionalFormatting sqref="P67">
    <cfRule type="cellIs" dxfId="16" priority="14" stopIfTrue="1" operator="equal">
      <formula>55</formula>
    </cfRule>
  </conditionalFormatting>
  <conditionalFormatting sqref="H60:O60">
    <cfRule type="cellIs" dxfId="15" priority="11" stopIfTrue="1" operator="equal">
      <formula>50</formula>
    </cfRule>
  </conditionalFormatting>
  <conditionalFormatting sqref="P60">
    <cfRule type="cellIs" dxfId="14" priority="12" stopIfTrue="1" operator="equal">
      <formula>55</formula>
    </cfRule>
  </conditionalFormatting>
  <conditionalFormatting sqref="H37:O37">
    <cfRule type="cellIs" dxfId="13" priority="9" stopIfTrue="1" operator="equal">
      <formula>50</formula>
    </cfRule>
  </conditionalFormatting>
  <conditionalFormatting sqref="P37">
    <cfRule type="cellIs" dxfId="12" priority="10" stopIfTrue="1" operator="equal">
      <formula>55</formula>
    </cfRule>
  </conditionalFormatting>
  <conditionalFormatting sqref="H128:O129">
    <cfRule type="cellIs" dxfId="11" priority="7" stopIfTrue="1" operator="equal">
      <formula>50</formula>
    </cfRule>
  </conditionalFormatting>
  <conditionalFormatting sqref="P128:P129">
    <cfRule type="cellIs" dxfId="10" priority="8" stopIfTrue="1" operator="equal">
      <formula>55</formula>
    </cfRule>
  </conditionalFormatting>
  <conditionalFormatting sqref="H109:O109">
    <cfRule type="cellIs" dxfId="9" priority="5" stopIfTrue="1" operator="equal">
      <formula>50</formula>
    </cfRule>
  </conditionalFormatting>
  <conditionalFormatting sqref="P109">
    <cfRule type="cellIs" dxfId="8" priority="6" stopIfTrue="1" operator="equal">
      <formula>55</formula>
    </cfRule>
  </conditionalFormatting>
  <conditionalFormatting sqref="H85:O85">
    <cfRule type="cellIs" dxfId="7" priority="3" stopIfTrue="1" operator="equal">
      <formula>50</formula>
    </cfRule>
  </conditionalFormatting>
  <conditionalFormatting sqref="P85">
    <cfRule type="cellIs" dxfId="6" priority="4" stopIfTrue="1" operator="equal">
      <formula>55</formula>
    </cfRule>
  </conditionalFormatting>
  <conditionalFormatting sqref="H131:O131">
    <cfRule type="cellIs" dxfId="5" priority="1" stopIfTrue="1" operator="equal">
      <formula>50</formula>
    </cfRule>
  </conditionalFormatting>
  <conditionalFormatting sqref="P131 F131:G131">
    <cfRule type="cellIs" dxfId="4" priority="2" stopIfTrue="1" operator="equal">
      <formula>55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zoomScale="80" zoomScaleNormal="80" zoomScalePageLayoutView="80" workbookViewId="0">
      <selection sqref="A1:XFD1048576"/>
    </sheetView>
  </sheetViews>
  <sheetFormatPr baseColWidth="10" defaultColWidth="8.83203125" defaultRowHeight="15" x14ac:dyDescent="0"/>
  <cols>
    <col min="1" max="1" width="4.33203125" customWidth="1"/>
    <col min="2" max="2" width="22.1640625" customWidth="1"/>
    <col min="3" max="3" width="9.5" bestFit="1" customWidth="1"/>
    <col min="4" max="4" width="6.5" bestFit="1" customWidth="1"/>
    <col min="5" max="5" width="5.5" customWidth="1"/>
    <col min="6" max="6" width="3.5" customWidth="1"/>
    <col min="7" max="7" width="4.83203125" customWidth="1"/>
    <col min="8" max="8" width="24.33203125" customWidth="1"/>
    <col min="9" max="9" width="10.5" customWidth="1"/>
    <col min="10" max="10" width="8.33203125" customWidth="1"/>
    <col min="11" max="11" width="4.83203125" customWidth="1"/>
    <col min="12" max="12" width="6.1640625" customWidth="1"/>
    <col min="13" max="13" width="5" customWidth="1"/>
    <col min="14" max="14" width="22.83203125" customWidth="1"/>
    <col min="15" max="16" width="8.33203125" customWidth="1"/>
    <col min="17" max="17" width="4.33203125" customWidth="1"/>
    <col min="18" max="19" width="8.33203125" customWidth="1"/>
    <col min="20" max="20" width="7.6640625" style="34" customWidth="1"/>
    <col min="21" max="21" width="4" customWidth="1"/>
    <col min="22" max="22" width="22.5" customWidth="1"/>
    <col min="23" max="23" width="6.5" bestFit="1" customWidth="1"/>
    <col min="24" max="24" width="6.6640625" bestFit="1" customWidth="1"/>
    <col min="25" max="25" width="3.5" customWidth="1"/>
    <col min="26" max="26" width="14.5" customWidth="1"/>
    <col min="27" max="27" width="6.5" bestFit="1" customWidth="1"/>
    <col min="28" max="28" width="6.6640625" bestFit="1" customWidth="1"/>
  </cols>
  <sheetData>
    <row r="1" spans="1:32" s="19" customFormat="1" ht="50.25" customHeight="1">
      <c r="H1" s="19" t="s">
        <v>545</v>
      </c>
      <c r="T1" s="35"/>
      <c r="V1" s="20" t="s">
        <v>36</v>
      </c>
      <c r="AF1" s="19" t="s">
        <v>237</v>
      </c>
    </row>
    <row r="2" spans="1:32" s="129" customFormat="1" ht="22.5" customHeight="1" thickBot="1">
      <c r="B2" s="39" t="s">
        <v>37</v>
      </c>
      <c r="H2" s="39" t="s">
        <v>38</v>
      </c>
      <c r="I2" s="130"/>
      <c r="N2" s="39" t="s">
        <v>200</v>
      </c>
      <c r="O2" s="130"/>
      <c r="T2" s="131"/>
      <c r="V2" s="466" t="s">
        <v>39</v>
      </c>
      <c r="W2" s="466"/>
      <c r="X2" s="466"/>
      <c r="Z2" s="467"/>
      <c r="AA2" s="467"/>
      <c r="AB2" s="467"/>
      <c r="AC2" s="467"/>
    </row>
    <row r="3" spans="1:32" ht="25" thickTop="1" thickBot="1">
      <c r="A3" s="1" t="s">
        <v>0</v>
      </c>
      <c r="B3" s="2" t="s">
        <v>32</v>
      </c>
      <c r="C3" s="3" t="s">
        <v>1</v>
      </c>
      <c r="D3" s="4" t="s">
        <v>2</v>
      </c>
      <c r="E3" s="9"/>
      <c r="F3" s="2"/>
      <c r="G3" s="1" t="s">
        <v>0</v>
      </c>
      <c r="H3" s="2" t="s">
        <v>32</v>
      </c>
      <c r="I3" s="3" t="s">
        <v>1</v>
      </c>
      <c r="J3" s="4" t="s">
        <v>2</v>
      </c>
      <c r="K3" s="9"/>
      <c r="L3" s="9"/>
      <c r="M3" s="1" t="s">
        <v>0</v>
      </c>
      <c r="N3" s="2" t="s">
        <v>32</v>
      </c>
      <c r="O3" s="3" t="s">
        <v>1</v>
      </c>
      <c r="P3" s="4" t="s">
        <v>2</v>
      </c>
      <c r="Q3" s="9"/>
      <c r="R3" s="9"/>
      <c r="S3" s="9"/>
      <c r="T3" s="9"/>
      <c r="U3">
        <v>1</v>
      </c>
      <c r="V3" s="405" t="s">
        <v>198</v>
      </c>
      <c r="W3" s="406">
        <v>50</v>
      </c>
      <c r="Z3" s="5"/>
      <c r="AA3" s="17"/>
      <c r="AB3" s="14"/>
      <c r="AC3" s="14"/>
    </row>
    <row r="4" spans="1:32" ht="24" thickTop="1">
      <c r="A4" s="407">
        <v>1</v>
      </c>
      <c r="B4" s="408" t="s">
        <v>4</v>
      </c>
      <c r="C4" s="409">
        <v>45</v>
      </c>
      <c r="D4" s="410">
        <v>63</v>
      </c>
      <c r="E4" s="11"/>
      <c r="F4" s="411"/>
      <c r="G4" s="407">
        <v>1</v>
      </c>
      <c r="H4" s="408" t="s">
        <v>546</v>
      </c>
      <c r="I4" s="409">
        <v>50</v>
      </c>
      <c r="J4" s="410">
        <v>71</v>
      </c>
      <c r="K4" s="11"/>
      <c r="L4" s="11"/>
      <c r="M4" s="407">
        <v>1</v>
      </c>
      <c r="N4" s="408" t="s">
        <v>45</v>
      </c>
      <c r="O4" s="409">
        <v>44</v>
      </c>
      <c r="P4" s="410">
        <v>67</v>
      </c>
      <c r="Q4" s="412">
        <f>O4/8*9</f>
        <v>49.5</v>
      </c>
      <c r="R4" s="9"/>
      <c r="S4" s="9"/>
      <c r="T4" s="9"/>
      <c r="U4">
        <v>2</v>
      </c>
      <c r="V4" s="413" t="s">
        <v>199</v>
      </c>
      <c r="W4" s="406">
        <v>47</v>
      </c>
      <c r="Z4" s="5"/>
      <c r="AA4" s="17"/>
      <c r="AB4" s="14"/>
      <c r="AC4" s="14"/>
    </row>
    <row r="5" spans="1:32" ht="23">
      <c r="A5" s="407">
        <v>2</v>
      </c>
      <c r="B5" s="408" t="s">
        <v>198</v>
      </c>
      <c r="C5" s="414">
        <v>38</v>
      </c>
      <c r="D5" s="415">
        <v>60</v>
      </c>
      <c r="E5" s="11"/>
      <c r="F5" s="411"/>
      <c r="G5" s="407">
        <v>2</v>
      </c>
      <c r="H5" s="408" t="s">
        <v>199</v>
      </c>
      <c r="I5" s="414">
        <v>48</v>
      </c>
      <c r="J5" s="415">
        <v>62</v>
      </c>
      <c r="K5" s="11"/>
      <c r="L5" s="11"/>
      <c r="M5" s="407">
        <v>2</v>
      </c>
      <c r="N5" s="408" t="s">
        <v>13</v>
      </c>
      <c r="O5" s="414">
        <v>38</v>
      </c>
      <c r="P5" s="415">
        <v>49</v>
      </c>
      <c r="Q5" s="412">
        <f t="shared" ref="Q5:Q11" si="0">O5/8*9</f>
        <v>42.75</v>
      </c>
      <c r="R5" s="9"/>
      <c r="S5" s="9"/>
      <c r="T5" s="9"/>
      <c r="U5">
        <v>3</v>
      </c>
      <c r="V5" s="413" t="s">
        <v>4</v>
      </c>
      <c r="W5" s="406">
        <v>45</v>
      </c>
      <c r="Z5" s="5"/>
      <c r="AA5" s="17"/>
      <c r="AB5" s="14"/>
      <c r="AC5" s="14"/>
    </row>
    <row r="6" spans="1:32" ht="23">
      <c r="A6" s="416">
        <v>3</v>
      </c>
      <c r="B6" s="417" t="s">
        <v>9</v>
      </c>
      <c r="C6" s="418">
        <v>38</v>
      </c>
      <c r="D6" s="419">
        <v>50</v>
      </c>
      <c r="E6" s="11"/>
      <c r="F6" s="411"/>
      <c r="G6" s="407">
        <v>3</v>
      </c>
      <c r="H6" s="408" t="s">
        <v>206</v>
      </c>
      <c r="I6" s="414">
        <v>39</v>
      </c>
      <c r="J6" s="415">
        <v>60</v>
      </c>
      <c r="K6" s="9"/>
      <c r="L6" s="9"/>
      <c r="M6" s="407">
        <v>3</v>
      </c>
      <c r="N6" s="408" t="s">
        <v>287</v>
      </c>
      <c r="O6" s="414">
        <v>36</v>
      </c>
      <c r="P6" s="415">
        <v>54</v>
      </c>
      <c r="Q6" s="412">
        <f t="shared" si="0"/>
        <v>40.5</v>
      </c>
      <c r="R6" s="9"/>
      <c r="S6" s="9"/>
      <c r="T6" s="9"/>
      <c r="U6">
        <v>4</v>
      </c>
      <c r="V6" s="405" t="s">
        <v>287</v>
      </c>
      <c r="W6" s="406">
        <v>43</v>
      </c>
      <c r="Z6" s="5"/>
      <c r="AA6" s="17"/>
      <c r="AB6" s="14"/>
      <c r="AC6" s="14"/>
    </row>
    <row r="7" spans="1:32" ht="23">
      <c r="A7" s="416">
        <v>4</v>
      </c>
      <c r="B7" s="417" t="s">
        <v>51</v>
      </c>
      <c r="C7" s="418">
        <v>38</v>
      </c>
      <c r="D7" s="419">
        <v>44</v>
      </c>
      <c r="E7" s="11"/>
      <c r="F7" s="411"/>
      <c r="G7" s="416">
        <v>4</v>
      </c>
      <c r="H7" s="417" t="s">
        <v>5</v>
      </c>
      <c r="I7" s="418">
        <v>37</v>
      </c>
      <c r="J7" s="419">
        <v>57</v>
      </c>
      <c r="K7" s="9"/>
      <c r="L7" s="9"/>
      <c r="M7" s="407">
        <v>4</v>
      </c>
      <c r="N7" s="408" t="s">
        <v>52</v>
      </c>
      <c r="O7" s="414">
        <v>35</v>
      </c>
      <c r="P7" s="415">
        <v>43</v>
      </c>
      <c r="Q7" s="412">
        <f t="shared" si="0"/>
        <v>39.375</v>
      </c>
      <c r="R7" s="9"/>
      <c r="S7" s="9"/>
      <c r="T7" s="9"/>
      <c r="U7">
        <v>5</v>
      </c>
      <c r="V7" s="413" t="s">
        <v>45</v>
      </c>
      <c r="W7" s="406">
        <v>41</v>
      </c>
      <c r="Z7" s="5"/>
      <c r="AA7" s="17"/>
      <c r="AB7" s="14"/>
      <c r="AC7" s="14"/>
    </row>
    <row r="8" spans="1:32" ht="23">
      <c r="A8" s="416">
        <v>5</v>
      </c>
      <c r="B8" s="417" t="s">
        <v>311</v>
      </c>
      <c r="C8" s="418">
        <v>28</v>
      </c>
      <c r="D8" s="419">
        <v>54</v>
      </c>
      <c r="E8" s="11"/>
      <c r="F8" s="411"/>
      <c r="G8" s="416">
        <v>5</v>
      </c>
      <c r="H8" s="417" t="s">
        <v>14</v>
      </c>
      <c r="I8" s="418">
        <v>32</v>
      </c>
      <c r="J8" s="419">
        <v>56</v>
      </c>
      <c r="K8" s="9"/>
      <c r="L8" s="9"/>
      <c r="M8" s="416">
        <v>5</v>
      </c>
      <c r="N8" s="417" t="s">
        <v>12</v>
      </c>
      <c r="O8" s="418">
        <v>27</v>
      </c>
      <c r="P8" s="419">
        <v>35</v>
      </c>
      <c r="Q8" s="420">
        <f t="shared" si="0"/>
        <v>30.375</v>
      </c>
      <c r="R8" s="9"/>
      <c r="S8" s="9"/>
      <c r="T8" s="9"/>
      <c r="U8">
        <v>6</v>
      </c>
      <c r="V8" s="413" t="s">
        <v>546</v>
      </c>
      <c r="W8" s="406">
        <v>40</v>
      </c>
      <c r="Z8" s="5"/>
      <c r="AA8" s="17"/>
      <c r="AB8" s="14"/>
      <c r="AC8" s="14"/>
    </row>
    <row r="9" spans="1:32" ht="23">
      <c r="A9" s="416">
        <v>6</v>
      </c>
      <c r="B9" s="417" t="s">
        <v>231</v>
      </c>
      <c r="C9" s="418">
        <v>27</v>
      </c>
      <c r="D9" s="419">
        <v>52</v>
      </c>
      <c r="E9" s="11"/>
      <c r="F9" s="411"/>
      <c r="G9" s="1">
        <v>6</v>
      </c>
      <c r="H9" s="5" t="s">
        <v>500</v>
      </c>
      <c r="I9" s="7">
        <v>27</v>
      </c>
      <c r="J9" s="8">
        <v>42</v>
      </c>
      <c r="K9" s="9"/>
      <c r="L9" s="9"/>
      <c r="M9" s="416">
        <v>6</v>
      </c>
      <c r="N9" s="417" t="s">
        <v>238</v>
      </c>
      <c r="O9" s="418">
        <v>26</v>
      </c>
      <c r="P9" s="419">
        <v>52</v>
      </c>
      <c r="Q9" s="420">
        <f t="shared" si="0"/>
        <v>29.25</v>
      </c>
      <c r="R9" s="9"/>
      <c r="S9" s="9"/>
      <c r="T9" s="9"/>
      <c r="U9">
        <v>7</v>
      </c>
      <c r="V9" s="413" t="s">
        <v>206</v>
      </c>
      <c r="W9" s="406">
        <v>39</v>
      </c>
      <c r="Z9" s="5"/>
      <c r="AA9" s="17"/>
      <c r="AB9" s="14"/>
      <c r="AC9" s="14"/>
    </row>
    <row r="10" spans="1:32" ht="23">
      <c r="A10" s="416">
        <v>7</v>
      </c>
      <c r="B10" s="417" t="s">
        <v>517</v>
      </c>
      <c r="C10" s="418">
        <v>27</v>
      </c>
      <c r="D10" s="419">
        <v>44</v>
      </c>
      <c r="E10" s="11"/>
      <c r="F10" s="411"/>
      <c r="G10" s="1">
        <v>7</v>
      </c>
      <c r="H10" s="5" t="s">
        <v>27</v>
      </c>
      <c r="I10" s="7">
        <v>22</v>
      </c>
      <c r="J10" s="8">
        <v>37</v>
      </c>
      <c r="K10" s="9"/>
      <c r="L10" s="9"/>
      <c r="M10" s="1">
        <v>7</v>
      </c>
      <c r="N10" s="5" t="s">
        <v>505</v>
      </c>
      <c r="O10" s="7">
        <v>14</v>
      </c>
      <c r="P10" s="8">
        <v>32</v>
      </c>
      <c r="Q10" s="9">
        <f t="shared" si="0"/>
        <v>15.75</v>
      </c>
      <c r="R10" s="9"/>
      <c r="S10" s="9"/>
      <c r="T10" s="9"/>
      <c r="U10">
        <v>8</v>
      </c>
      <c r="V10" s="405" t="s">
        <v>52</v>
      </c>
      <c r="W10" s="406">
        <v>38</v>
      </c>
      <c r="Z10" s="5"/>
      <c r="AA10" s="17"/>
      <c r="AB10" s="14"/>
      <c r="AC10" s="14"/>
    </row>
    <row r="11" spans="1:32" ht="23">
      <c r="A11" s="1">
        <v>8</v>
      </c>
      <c r="B11" s="5" t="s">
        <v>547</v>
      </c>
      <c r="C11" s="7">
        <v>27</v>
      </c>
      <c r="D11" s="8">
        <v>35</v>
      </c>
      <c r="E11" s="9"/>
      <c r="F11" s="411"/>
      <c r="G11" s="1">
        <v>8</v>
      </c>
      <c r="H11" s="5" t="s">
        <v>240</v>
      </c>
      <c r="I11" s="7">
        <v>20</v>
      </c>
      <c r="J11" s="8">
        <v>30</v>
      </c>
      <c r="K11" s="9"/>
      <c r="L11" s="9"/>
      <c r="M11" s="1">
        <v>8</v>
      </c>
      <c r="N11" s="5" t="s">
        <v>194</v>
      </c>
      <c r="O11" s="7">
        <v>4</v>
      </c>
      <c r="P11" s="8">
        <v>22</v>
      </c>
      <c r="Q11" s="9">
        <f t="shared" si="0"/>
        <v>4.5</v>
      </c>
      <c r="R11" s="9"/>
      <c r="S11" s="9"/>
      <c r="T11" s="9"/>
      <c r="U11">
        <v>9</v>
      </c>
      <c r="V11" s="413" t="s">
        <v>13</v>
      </c>
      <c r="W11" s="406">
        <v>37</v>
      </c>
      <c r="Z11" s="5"/>
      <c r="AA11" s="17"/>
      <c r="AB11" s="14"/>
      <c r="AC11" s="14"/>
    </row>
    <row r="12" spans="1:32" ht="23">
      <c r="A12" s="1">
        <v>9</v>
      </c>
      <c r="B12" s="5" t="s">
        <v>221</v>
      </c>
      <c r="C12" s="7">
        <v>18</v>
      </c>
      <c r="D12" s="8">
        <v>32</v>
      </c>
      <c r="E12" s="9"/>
      <c r="F12" s="411"/>
      <c r="G12" s="1">
        <v>9</v>
      </c>
      <c r="H12" s="5" t="s">
        <v>312</v>
      </c>
      <c r="I12" s="7">
        <v>13</v>
      </c>
      <c r="J12" s="8">
        <v>24</v>
      </c>
      <c r="K12" s="9"/>
      <c r="L12" s="9"/>
      <c r="M12" s="1"/>
      <c r="N12" s="5"/>
      <c r="O12" s="421"/>
      <c r="P12" s="421"/>
      <c r="Q12" s="9"/>
      <c r="R12" s="9"/>
      <c r="S12" s="9"/>
      <c r="T12" s="9"/>
      <c r="U12">
        <v>10</v>
      </c>
      <c r="V12" s="413" t="s">
        <v>9</v>
      </c>
      <c r="W12" s="406">
        <v>38</v>
      </c>
      <c r="X12" t="s">
        <v>33</v>
      </c>
      <c r="Z12" s="5"/>
      <c r="AA12" s="17"/>
      <c r="AB12" s="14"/>
      <c r="AC12" s="14"/>
    </row>
    <row r="13" spans="1:32" ht="23">
      <c r="A13" s="1"/>
      <c r="B13" s="5"/>
      <c r="C13" s="9"/>
      <c r="D13" s="9"/>
      <c r="E13" s="9"/>
      <c r="F13" s="411"/>
      <c r="G13" s="1"/>
      <c r="H13" s="5"/>
      <c r="I13" s="9"/>
      <c r="J13" s="9"/>
      <c r="K13" s="9"/>
      <c r="L13" s="9"/>
      <c r="M13" s="1"/>
      <c r="N13" s="5"/>
      <c r="O13" s="9"/>
      <c r="P13" s="9"/>
      <c r="Q13" s="9"/>
      <c r="R13" s="9"/>
      <c r="S13" s="9"/>
      <c r="T13" s="6"/>
      <c r="U13">
        <v>11</v>
      </c>
      <c r="V13" s="413" t="s">
        <v>311</v>
      </c>
      <c r="W13" s="406">
        <v>36</v>
      </c>
      <c r="X13" t="s">
        <v>34</v>
      </c>
      <c r="Z13" s="5"/>
      <c r="AA13" s="17"/>
      <c r="AB13" s="14"/>
      <c r="AC13" s="14"/>
    </row>
    <row r="14" spans="1:32" ht="24" thickBot="1">
      <c r="B14" s="39" t="s">
        <v>55</v>
      </c>
      <c r="C14" s="129"/>
      <c r="D14" s="129"/>
      <c r="E14" s="129"/>
      <c r="F14" s="422"/>
      <c r="G14" s="129"/>
      <c r="H14" s="39" t="s">
        <v>56</v>
      </c>
      <c r="I14" s="374"/>
      <c r="J14" s="129"/>
      <c r="K14" s="129"/>
      <c r="L14" s="129"/>
      <c r="M14" s="129"/>
      <c r="N14" s="39" t="s">
        <v>315</v>
      </c>
      <c r="O14" s="374"/>
      <c r="P14" s="129"/>
      <c r="Q14" s="2"/>
      <c r="R14" s="2"/>
      <c r="S14" s="2"/>
      <c r="T14" s="6"/>
      <c r="U14">
        <v>12</v>
      </c>
      <c r="V14" s="405" t="s">
        <v>238</v>
      </c>
      <c r="W14" s="406">
        <v>34</v>
      </c>
      <c r="Z14" s="5"/>
      <c r="AA14" s="17"/>
      <c r="AB14" s="14"/>
      <c r="AC14" s="14"/>
    </row>
    <row r="15" spans="1:32" ht="25" thickTop="1" thickBot="1">
      <c r="A15" s="1" t="s">
        <v>0</v>
      </c>
      <c r="B15" s="2" t="s">
        <v>32</v>
      </c>
      <c r="C15" s="3" t="s">
        <v>1</v>
      </c>
      <c r="D15" s="4" t="s">
        <v>2</v>
      </c>
      <c r="E15" s="9"/>
      <c r="F15" s="411"/>
      <c r="G15" s="1" t="s">
        <v>0</v>
      </c>
      <c r="H15" s="2" t="s">
        <v>32</v>
      </c>
      <c r="I15" s="3" t="s">
        <v>1</v>
      </c>
      <c r="J15" s="4" t="s">
        <v>2</v>
      </c>
      <c r="K15" s="9"/>
      <c r="L15" s="9"/>
      <c r="M15" s="1" t="s">
        <v>0</v>
      </c>
      <c r="N15" s="2" t="s">
        <v>32</v>
      </c>
      <c r="O15" s="3" t="s">
        <v>1</v>
      </c>
      <c r="P15" s="4" t="s">
        <v>2</v>
      </c>
      <c r="Q15" s="9"/>
      <c r="R15" s="9"/>
      <c r="S15" s="9"/>
      <c r="T15" s="6"/>
      <c r="U15">
        <v>13</v>
      </c>
      <c r="V15" s="413" t="s">
        <v>5</v>
      </c>
      <c r="W15" s="406">
        <v>33</v>
      </c>
      <c r="Z15" s="5"/>
      <c r="AA15" s="18"/>
      <c r="AB15" s="14"/>
      <c r="AC15" s="14"/>
    </row>
    <row r="16" spans="1:32" ht="24" thickTop="1">
      <c r="A16" s="407">
        <v>1</v>
      </c>
      <c r="B16" s="423" t="s">
        <v>243</v>
      </c>
      <c r="C16" s="409">
        <v>47</v>
      </c>
      <c r="D16" s="410">
        <v>38</v>
      </c>
      <c r="E16" s="412">
        <f>C16/8*9</f>
        <v>52.875</v>
      </c>
      <c r="F16" s="411"/>
      <c r="G16" s="407">
        <v>1</v>
      </c>
      <c r="H16" s="408" t="s">
        <v>548</v>
      </c>
      <c r="I16" s="409">
        <v>37</v>
      </c>
      <c r="J16" s="410">
        <v>43</v>
      </c>
      <c r="K16" s="412">
        <f>I16/7*9</f>
        <v>47.571428571428569</v>
      </c>
      <c r="L16" s="11"/>
      <c r="M16" s="407">
        <v>1</v>
      </c>
      <c r="N16" s="423" t="s">
        <v>307</v>
      </c>
      <c r="O16" s="409">
        <v>52</v>
      </c>
      <c r="P16" s="410">
        <v>46</v>
      </c>
      <c r="Q16" s="9"/>
      <c r="R16" s="9"/>
      <c r="S16" s="9"/>
      <c r="T16" s="6"/>
      <c r="U16">
        <v>14</v>
      </c>
      <c r="V16" s="405" t="s">
        <v>14</v>
      </c>
      <c r="W16" s="406">
        <v>32</v>
      </c>
      <c r="Z16" s="5"/>
      <c r="AA16" s="18"/>
      <c r="AB16" s="14"/>
      <c r="AC16" s="14"/>
    </row>
    <row r="17" spans="1:29" ht="23">
      <c r="A17" s="407">
        <v>2</v>
      </c>
      <c r="B17" s="423" t="s">
        <v>313</v>
      </c>
      <c r="C17" s="414">
        <v>41</v>
      </c>
      <c r="D17" s="415">
        <v>59</v>
      </c>
      <c r="E17" s="412">
        <f t="shared" ref="E17:E24" si="1">C17/8*9</f>
        <v>46.125</v>
      </c>
      <c r="F17" s="411"/>
      <c r="G17" s="407">
        <v>2</v>
      </c>
      <c r="H17" s="408" t="s">
        <v>549</v>
      </c>
      <c r="I17" s="414">
        <v>35</v>
      </c>
      <c r="J17" s="415">
        <v>28</v>
      </c>
      <c r="K17" s="412">
        <f t="shared" ref="K17:K23" si="2">I17/7*9</f>
        <v>45</v>
      </c>
      <c r="L17" s="11"/>
      <c r="M17" s="407">
        <v>2</v>
      </c>
      <c r="N17" s="408" t="s">
        <v>239</v>
      </c>
      <c r="O17" s="414">
        <v>50</v>
      </c>
      <c r="P17" s="415">
        <v>50</v>
      </c>
      <c r="Q17" s="9"/>
      <c r="R17" s="9"/>
      <c r="S17" s="9"/>
      <c r="T17" s="6"/>
      <c r="U17">
        <v>15</v>
      </c>
      <c r="V17" s="413" t="s">
        <v>51</v>
      </c>
      <c r="W17" s="406">
        <v>31</v>
      </c>
      <c r="Z17" s="5"/>
      <c r="AA17" s="18"/>
      <c r="AB17" s="14"/>
      <c r="AC17" s="14"/>
    </row>
    <row r="18" spans="1:29" ht="23">
      <c r="A18" s="407">
        <v>3</v>
      </c>
      <c r="B18" s="423" t="s">
        <v>319</v>
      </c>
      <c r="C18" s="414">
        <v>38</v>
      </c>
      <c r="D18" s="415">
        <v>32</v>
      </c>
      <c r="E18" s="412">
        <f t="shared" si="1"/>
        <v>42.75</v>
      </c>
      <c r="F18" s="411"/>
      <c r="G18" s="407">
        <v>3</v>
      </c>
      <c r="H18" s="423" t="s">
        <v>550</v>
      </c>
      <c r="I18" s="414">
        <v>34</v>
      </c>
      <c r="J18" s="415">
        <v>21</v>
      </c>
      <c r="K18" s="412">
        <f t="shared" si="2"/>
        <v>43.714285714285708</v>
      </c>
      <c r="L18" s="11"/>
      <c r="M18" s="407">
        <v>3</v>
      </c>
      <c r="N18" s="423" t="s">
        <v>316</v>
      </c>
      <c r="O18" s="414">
        <v>45</v>
      </c>
      <c r="P18" s="415">
        <v>43</v>
      </c>
      <c r="Q18" s="9"/>
      <c r="R18" s="9"/>
      <c r="S18" s="9"/>
      <c r="T18" s="6"/>
      <c r="U18">
        <v>16</v>
      </c>
      <c r="V18" s="405" t="s">
        <v>12</v>
      </c>
      <c r="W18" s="406">
        <v>30</v>
      </c>
    </row>
    <row r="19" spans="1:29" ht="23">
      <c r="A19" s="416">
        <v>4</v>
      </c>
      <c r="B19" s="424" t="s">
        <v>551</v>
      </c>
      <c r="C19" s="418">
        <v>38</v>
      </c>
      <c r="D19" s="419">
        <v>33</v>
      </c>
      <c r="E19" s="420">
        <f t="shared" si="1"/>
        <v>42.75</v>
      </c>
      <c r="F19" s="411"/>
      <c r="G19" s="416">
        <v>4</v>
      </c>
      <c r="H19" s="424" t="s">
        <v>552</v>
      </c>
      <c r="I19" s="418">
        <v>32</v>
      </c>
      <c r="J19" s="419">
        <v>27</v>
      </c>
      <c r="K19" s="420">
        <f t="shared" si="2"/>
        <v>41.142857142857139</v>
      </c>
      <c r="L19" s="11"/>
      <c r="M19" s="416">
        <v>4</v>
      </c>
      <c r="N19" s="424" t="s">
        <v>511</v>
      </c>
      <c r="O19" s="418">
        <v>39</v>
      </c>
      <c r="P19" s="419">
        <v>43</v>
      </c>
      <c r="Q19" s="9"/>
      <c r="R19" s="9"/>
      <c r="S19" s="9"/>
      <c r="T19" s="6"/>
      <c r="U19">
        <v>17</v>
      </c>
      <c r="V19" s="405" t="s">
        <v>517</v>
      </c>
      <c r="W19" s="406">
        <v>29</v>
      </c>
    </row>
    <row r="20" spans="1:29" ht="23">
      <c r="A20" s="416">
        <v>5</v>
      </c>
      <c r="B20" s="424" t="s">
        <v>310</v>
      </c>
      <c r="C20" s="418">
        <v>34</v>
      </c>
      <c r="D20" s="419">
        <v>34</v>
      </c>
      <c r="E20" s="420">
        <f t="shared" si="1"/>
        <v>38.25</v>
      </c>
      <c r="F20" s="411"/>
      <c r="G20" s="416">
        <v>5</v>
      </c>
      <c r="H20" s="424" t="s">
        <v>314</v>
      </c>
      <c r="I20" s="418">
        <v>29</v>
      </c>
      <c r="J20" s="419">
        <v>30</v>
      </c>
      <c r="K20" s="420">
        <f t="shared" si="2"/>
        <v>37.285714285714292</v>
      </c>
      <c r="L20" s="11"/>
      <c r="M20" s="416">
        <v>5</v>
      </c>
      <c r="N20" s="417" t="s">
        <v>501</v>
      </c>
      <c r="O20" s="418">
        <v>37</v>
      </c>
      <c r="P20" s="419">
        <v>11</v>
      </c>
      <c r="Q20" s="9"/>
      <c r="R20" s="9"/>
      <c r="S20" s="9"/>
      <c r="T20" s="6"/>
      <c r="U20">
        <v>18</v>
      </c>
      <c r="V20" s="405" t="s">
        <v>231</v>
      </c>
      <c r="W20" s="406">
        <v>28</v>
      </c>
    </row>
    <row r="21" spans="1:29" ht="23">
      <c r="A21" s="416">
        <v>6</v>
      </c>
      <c r="B21" s="417" t="s">
        <v>553</v>
      </c>
      <c r="C21" s="418">
        <v>30</v>
      </c>
      <c r="D21" s="419">
        <v>27</v>
      </c>
      <c r="E21" s="420">
        <f t="shared" si="1"/>
        <v>33.75</v>
      </c>
      <c r="F21" s="411"/>
      <c r="G21" s="416">
        <v>6</v>
      </c>
      <c r="H21" s="424" t="s">
        <v>318</v>
      </c>
      <c r="I21" s="418">
        <v>28</v>
      </c>
      <c r="J21" s="419">
        <v>25</v>
      </c>
      <c r="K21" s="420">
        <f t="shared" si="2"/>
        <v>36</v>
      </c>
      <c r="L21" s="11"/>
      <c r="M21" s="416">
        <v>6</v>
      </c>
      <c r="N21" s="424" t="s">
        <v>554</v>
      </c>
      <c r="O21" s="418">
        <v>34</v>
      </c>
      <c r="P21" s="419">
        <v>27</v>
      </c>
      <c r="Q21" s="9"/>
      <c r="R21" s="9"/>
      <c r="S21" s="9"/>
      <c r="T21" s="6"/>
      <c r="U21">
        <v>19</v>
      </c>
      <c r="V21" s="413" t="s">
        <v>500</v>
      </c>
      <c r="W21" s="406">
        <v>29</v>
      </c>
      <c r="X21" t="s">
        <v>33</v>
      </c>
    </row>
    <row r="22" spans="1:29" ht="23">
      <c r="A22" s="1">
        <v>7</v>
      </c>
      <c r="B22" s="134" t="s">
        <v>289</v>
      </c>
      <c r="C22" s="7">
        <v>22</v>
      </c>
      <c r="D22" s="8">
        <v>17</v>
      </c>
      <c r="E22" s="9">
        <f t="shared" si="1"/>
        <v>24.75</v>
      </c>
      <c r="F22" s="411"/>
      <c r="G22" s="1">
        <v>7</v>
      </c>
      <c r="H22" s="5" t="s">
        <v>317</v>
      </c>
      <c r="I22" s="7">
        <v>25</v>
      </c>
      <c r="J22" s="8">
        <v>22</v>
      </c>
      <c r="K22" s="9">
        <f t="shared" si="2"/>
        <v>32.142857142857146</v>
      </c>
      <c r="L22" s="9"/>
      <c r="M22" s="1">
        <v>7</v>
      </c>
      <c r="N22" s="133" t="s">
        <v>320</v>
      </c>
      <c r="O22" s="7">
        <v>28</v>
      </c>
      <c r="P22" s="8">
        <v>21</v>
      </c>
      <c r="Q22" s="9"/>
      <c r="R22" s="9"/>
      <c r="S22" s="9"/>
      <c r="T22" s="6"/>
      <c r="U22">
        <v>20</v>
      </c>
      <c r="V22" s="413" t="s">
        <v>27</v>
      </c>
      <c r="W22" s="406">
        <v>27</v>
      </c>
      <c r="X22" t="s">
        <v>34</v>
      </c>
    </row>
    <row r="23" spans="1:29" ht="23">
      <c r="A23" s="1">
        <v>8</v>
      </c>
      <c r="B23" s="5" t="s">
        <v>555</v>
      </c>
      <c r="C23" s="7">
        <v>19</v>
      </c>
      <c r="D23" s="8">
        <v>19</v>
      </c>
      <c r="E23" s="9">
        <f t="shared" si="1"/>
        <v>21.375</v>
      </c>
      <c r="F23" s="411"/>
      <c r="G23" s="1">
        <v>8</v>
      </c>
      <c r="H23" s="134" t="s">
        <v>556</v>
      </c>
      <c r="I23" s="7">
        <v>4</v>
      </c>
      <c r="J23" s="8">
        <v>8</v>
      </c>
      <c r="K23" s="9">
        <f t="shared" si="2"/>
        <v>5.1428571428571423</v>
      </c>
      <c r="L23" s="9"/>
      <c r="M23" s="1">
        <v>8</v>
      </c>
      <c r="N23" s="5" t="s">
        <v>323</v>
      </c>
      <c r="O23" s="7">
        <v>26</v>
      </c>
      <c r="P23" s="8">
        <v>19</v>
      </c>
      <c r="Q23" s="9"/>
      <c r="R23" s="9"/>
      <c r="S23" s="9"/>
      <c r="T23" s="6"/>
      <c r="U23">
        <v>21</v>
      </c>
      <c r="V23" s="405" t="s">
        <v>312</v>
      </c>
      <c r="W23" s="425">
        <v>25</v>
      </c>
    </row>
    <row r="24" spans="1:29" ht="23">
      <c r="A24" s="1">
        <v>9</v>
      </c>
      <c r="B24" s="133" t="s">
        <v>324</v>
      </c>
      <c r="C24" s="36">
        <v>19</v>
      </c>
      <c r="D24" s="37">
        <v>14</v>
      </c>
      <c r="E24" s="9">
        <f t="shared" si="1"/>
        <v>21.375</v>
      </c>
      <c r="F24" s="411"/>
      <c r="G24" s="1"/>
      <c r="H24" s="133"/>
      <c r="I24" s="421"/>
      <c r="J24" s="421"/>
      <c r="K24" s="9"/>
      <c r="L24" s="9"/>
      <c r="M24" s="1">
        <v>9</v>
      </c>
      <c r="N24" s="133" t="s">
        <v>557</v>
      </c>
      <c r="O24" s="36">
        <v>24</v>
      </c>
      <c r="P24" s="37">
        <v>4</v>
      </c>
      <c r="Q24" s="9"/>
      <c r="R24" s="9"/>
      <c r="S24" s="9"/>
      <c r="T24" s="6"/>
      <c r="U24">
        <v>22</v>
      </c>
      <c r="V24" s="405" t="s">
        <v>547</v>
      </c>
      <c r="W24" s="425">
        <v>24</v>
      </c>
    </row>
    <row r="25" spans="1:29" ht="25.5" customHeight="1">
      <c r="A25" s="1"/>
      <c r="B25" s="133"/>
      <c r="C25" s="421"/>
      <c r="D25" s="421"/>
      <c r="E25" s="9"/>
      <c r="F25" s="411"/>
      <c r="G25" s="1"/>
      <c r="H25" s="133"/>
      <c r="I25" s="11"/>
      <c r="J25" s="11"/>
      <c r="K25" s="11"/>
      <c r="L25" s="11"/>
      <c r="M25" s="1">
        <v>10</v>
      </c>
      <c r="N25" s="134" t="s">
        <v>322</v>
      </c>
      <c r="O25" s="7">
        <v>18</v>
      </c>
      <c r="P25" s="8">
        <v>15</v>
      </c>
      <c r="Q25" s="11"/>
      <c r="R25" s="11"/>
      <c r="S25" s="11"/>
      <c r="T25" s="6"/>
      <c r="U25">
        <v>23</v>
      </c>
      <c r="V25" s="413" t="s">
        <v>240</v>
      </c>
      <c r="W25" s="425">
        <v>23</v>
      </c>
    </row>
    <row r="26" spans="1:29" ht="25.5" customHeight="1">
      <c r="A26" s="1"/>
      <c r="B26" s="2"/>
      <c r="F26" s="2"/>
      <c r="G26" s="1"/>
      <c r="H26" s="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"/>
      <c r="U26">
        <v>24</v>
      </c>
      <c r="V26" s="413" t="s">
        <v>505</v>
      </c>
      <c r="W26" s="425">
        <v>22</v>
      </c>
    </row>
    <row r="27" spans="1:29" ht="25.5" customHeight="1">
      <c r="A27" s="1"/>
      <c r="G27" s="1"/>
      <c r="H27" s="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6"/>
      <c r="U27">
        <v>25</v>
      </c>
      <c r="V27" s="413" t="s">
        <v>221</v>
      </c>
      <c r="W27" s="425">
        <v>21</v>
      </c>
    </row>
    <row r="28" spans="1:29" ht="25.5" customHeight="1">
      <c r="U28">
        <v>26</v>
      </c>
      <c r="V28" s="413" t="s">
        <v>194</v>
      </c>
      <c r="W28" s="425">
        <v>20</v>
      </c>
    </row>
    <row r="29" spans="1:29" ht="42.75" customHeight="1">
      <c r="A29" s="19"/>
      <c r="B29" s="19"/>
      <c r="C29" s="19"/>
      <c r="D29" s="19"/>
      <c r="E29" s="19"/>
      <c r="F29" s="19"/>
      <c r="G29" s="19"/>
      <c r="H29" s="19" t="s">
        <v>558</v>
      </c>
      <c r="I29" s="19"/>
      <c r="J29" s="19"/>
      <c r="K29" s="19"/>
      <c r="L29" s="19"/>
      <c r="M29" s="19"/>
      <c r="N29" s="19"/>
      <c r="O29" s="19"/>
      <c r="P29" s="19"/>
      <c r="Q29" s="19"/>
    </row>
    <row r="30" spans="1:29" ht="19" thickBot="1">
      <c r="A30" s="129"/>
      <c r="B30" s="39" t="s">
        <v>37</v>
      </c>
      <c r="C30" s="129"/>
      <c r="D30" s="129"/>
      <c r="E30" s="129"/>
      <c r="F30" s="129"/>
      <c r="G30" s="129"/>
      <c r="H30" s="39" t="s">
        <v>38</v>
      </c>
      <c r="I30" s="130"/>
      <c r="J30" s="129"/>
      <c r="K30" s="129"/>
      <c r="L30" s="129"/>
      <c r="M30" s="129"/>
      <c r="N30" s="39" t="s">
        <v>200</v>
      </c>
      <c r="O30" s="130"/>
      <c r="P30" s="129"/>
      <c r="Q30" s="129"/>
      <c r="U30" s="14"/>
    </row>
    <row r="31" spans="1:29" ht="21.75" customHeight="1" thickTop="1" thickBot="1">
      <c r="A31" s="1" t="s">
        <v>0</v>
      </c>
      <c r="B31" s="2" t="s">
        <v>32</v>
      </c>
      <c r="C31" s="3" t="s">
        <v>1</v>
      </c>
      <c r="D31" s="4" t="s">
        <v>2</v>
      </c>
      <c r="E31" s="9"/>
      <c r="F31" s="2"/>
      <c r="G31" s="1" t="s">
        <v>0</v>
      </c>
      <c r="H31" s="2" t="s">
        <v>32</v>
      </c>
      <c r="I31" s="3" t="s">
        <v>1</v>
      </c>
      <c r="J31" s="4" t="s">
        <v>2</v>
      </c>
      <c r="K31" s="9"/>
      <c r="L31" s="9"/>
      <c r="M31" s="1" t="s">
        <v>0</v>
      </c>
      <c r="N31" s="2" t="s">
        <v>32</v>
      </c>
      <c r="O31" s="3" t="s">
        <v>1</v>
      </c>
      <c r="P31" s="4" t="s">
        <v>2</v>
      </c>
      <c r="Q31" s="9"/>
      <c r="U31" s="14"/>
    </row>
    <row r="32" spans="1:29" ht="21.75" customHeight="1" thickTop="1">
      <c r="A32" s="426">
        <v>1</v>
      </c>
      <c r="B32" s="5" t="s">
        <v>4</v>
      </c>
      <c r="C32" s="427">
        <v>53</v>
      </c>
      <c r="D32" s="428">
        <v>82</v>
      </c>
      <c r="E32" s="11">
        <v>3</v>
      </c>
      <c r="F32" s="411"/>
      <c r="G32" s="426">
        <v>1</v>
      </c>
      <c r="H32" s="5" t="s">
        <v>9</v>
      </c>
      <c r="I32" s="427">
        <v>41</v>
      </c>
      <c r="J32" s="428">
        <v>66</v>
      </c>
      <c r="K32" s="11">
        <v>1</v>
      </c>
      <c r="L32" s="11"/>
      <c r="M32" s="426">
        <v>1</v>
      </c>
      <c r="N32" s="5" t="s">
        <v>27</v>
      </c>
      <c r="O32" s="427">
        <v>42</v>
      </c>
      <c r="P32" s="428">
        <v>49</v>
      </c>
      <c r="Q32" s="11">
        <v>2</v>
      </c>
      <c r="U32" s="14"/>
    </row>
    <row r="33" spans="1:21" ht="21.75" customHeight="1">
      <c r="A33" s="426">
        <v>2</v>
      </c>
      <c r="B33" s="5" t="s">
        <v>287</v>
      </c>
      <c r="C33" s="38">
        <v>38</v>
      </c>
      <c r="D33" s="16">
        <v>47</v>
      </c>
      <c r="E33" s="11">
        <v>4</v>
      </c>
      <c r="F33" s="411"/>
      <c r="G33" s="426">
        <v>2</v>
      </c>
      <c r="H33" s="5" t="s">
        <v>306</v>
      </c>
      <c r="I33" s="38">
        <v>41</v>
      </c>
      <c r="J33" s="16">
        <v>51</v>
      </c>
      <c r="K33" s="11">
        <v>2</v>
      </c>
      <c r="L33" s="11"/>
      <c r="M33" s="426">
        <v>2</v>
      </c>
      <c r="N33" s="5" t="s">
        <v>547</v>
      </c>
      <c r="O33" s="38">
        <v>35</v>
      </c>
      <c r="P33" s="16">
        <v>50</v>
      </c>
      <c r="Q33" s="11">
        <v>4</v>
      </c>
      <c r="U33" s="14"/>
    </row>
    <row r="34" spans="1:21" ht="21.75" customHeight="1">
      <c r="A34" s="426">
        <v>3</v>
      </c>
      <c r="B34" s="5" t="s">
        <v>199</v>
      </c>
      <c r="C34" s="38">
        <v>34</v>
      </c>
      <c r="D34" s="16">
        <v>43</v>
      </c>
      <c r="E34" s="11">
        <v>2</v>
      </c>
      <c r="F34" s="411"/>
      <c r="G34" s="426">
        <v>3</v>
      </c>
      <c r="H34" s="5" t="s">
        <v>5</v>
      </c>
      <c r="I34" s="38">
        <v>36</v>
      </c>
      <c r="J34" s="16">
        <v>49</v>
      </c>
      <c r="K34" s="11">
        <v>4</v>
      </c>
      <c r="L34" s="11"/>
      <c r="M34" s="426">
        <v>3</v>
      </c>
      <c r="N34" s="5" t="s">
        <v>500</v>
      </c>
      <c r="O34" s="38">
        <v>30</v>
      </c>
      <c r="P34" s="16">
        <v>39</v>
      </c>
      <c r="Q34" s="11">
        <v>1</v>
      </c>
      <c r="U34" s="14"/>
    </row>
    <row r="35" spans="1:21" ht="21.75" customHeight="1">
      <c r="A35" s="426">
        <v>4</v>
      </c>
      <c r="B35" s="5" t="s">
        <v>198</v>
      </c>
      <c r="C35" s="38">
        <v>33</v>
      </c>
      <c r="D35" s="16">
        <v>42</v>
      </c>
      <c r="E35" s="11">
        <v>1</v>
      </c>
      <c r="F35" s="411"/>
      <c r="G35" s="426">
        <v>4</v>
      </c>
      <c r="H35" s="5" t="s">
        <v>14</v>
      </c>
      <c r="I35" s="38">
        <v>31</v>
      </c>
      <c r="J35" s="16">
        <v>49</v>
      </c>
      <c r="K35" s="11"/>
      <c r="L35" s="11"/>
      <c r="M35" s="426">
        <v>4</v>
      </c>
      <c r="N35" s="5" t="s">
        <v>559</v>
      </c>
      <c r="O35" s="38">
        <v>29</v>
      </c>
      <c r="P35" s="16">
        <v>24</v>
      </c>
      <c r="Q35" s="11">
        <v>3</v>
      </c>
      <c r="U35" s="14"/>
    </row>
    <row r="36" spans="1:21" ht="21.75" customHeight="1">
      <c r="A36" s="426">
        <v>5</v>
      </c>
      <c r="B36" s="5" t="s">
        <v>45</v>
      </c>
      <c r="C36" s="38">
        <v>32</v>
      </c>
      <c r="D36" s="16">
        <v>40</v>
      </c>
      <c r="E36" s="11"/>
      <c r="F36" s="411"/>
      <c r="G36" s="426">
        <v>5</v>
      </c>
      <c r="H36" s="5" t="s">
        <v>51</v>
      </c>
      <c r="I36" s="38">
        <v>31</v>
      </c>
      <c r="J36" s="16">
        <v>42</v>
      </c>
      <c r="K36" s="11"/>
      <c r="L36" s="11"/>
      <c r="M36" s="426">
        <v>5</v>
      </c>
      <c r="N36" s="5" t="s">
        <v>240</v>
      </c>
      <c r="O36" s="38">
        <v>28</v>
      </c>
      <c r="P36" s="16">
        <v>47</v>
      </c>
      <c r="Q36" s="11"/>
      <c r="U36" s="14"/>
    </row>
    <row r="37" spans="1:21" ht="21.75" customHeight="1">
      <c r="A37" s="426">
        <v>6</v>
      </c>
      <c r="B37" s="5" t="s">
        <v>546</v>
      </c>
      <c r="C37" s="38">
        <v>29</v>
      </c>
      <c r="D37" s="16">
        <v>55</v>
      </c>
      <c r="E37" s="11"/>
      <c r="F37" s="411"/>
      <c r="G37" s="426">
        <v>6</v>
      </c>
      <c r="H37" s="5" t="s">
        <v>238</v>
      </c>
      <c r="I37" s="38">
        <v>31</v>
      </c>
      <c r="J37" s="16">
        <v>37</v>
      </c>
      <c r="K37" s="11">
        <v>3</v>
      </c>
      <c r="L37" s="11"/>
      <c r="M37" s="426">
        <v>6</v>
      </c>
      <c r="N37" s="5" t="s">
        <v>505</v>
      </c>
      <c r="O37" s="38">
        <v>21</v>
      </c>
      <c r="P37" s="16">
        <v>28</v>
      </c>
      <c r="Q37" s="11"/>
      <c r="U37" s="14"/>
    </row>
    <row r="38" spans="1:21" ht="21.75" customHeight="1">
      <c r="A38" s="426">
        <v>7</v>
      </c>
      <c r="B38" s="5" t="s">
        <v>206</v>
      </c>
      <c r="C38" s="38">
        <v>28</v>
      </c>
      <c r="D38" s="16">
        <v>41</v>
      </c>
      <c r="E38" s="11"/>
      <c r="F38" s="411"/>
      <c r="G38" s="426">
        <v>7</v>
      </c>
      <c r="H38" s="5" t="s">
        <v>12</v>
      </c>
      <c r="I38" s="38">
        <v>28</v>
      </c>
      <c r="J38" s="16">
        <v>39</v>
      </c>
      <c r="K38" s="11"/>
      <c r="L38" s="11"/>
      <c r="M38" s="426">
        <v>7</v>
      </c>
      <c r="N38" s="5" t="s">
        <v>221</v>
      </c>
      <c r="O38" s="38">
        <v>20</v>
      </c>
      <c r="P38" s="16">
        <v>24</v>
      </c>
      <c r="Q38" s="11"/>
      <c r="U38" s="14"/>
    </row>
    <row r="39" spans="1:21" ht="21.75" customHeight="1">
      <c r="A39" s="426">
        <v>8</v>
      </c>
      <c r="B39" s="5" t="s">
        <v>52</v>
      </c>
      <c r="C39" s="38">
        <v>22</v>
      </c>
      <c r="D39" s="16">
        <v>49</v>
      </c>
      <c r="E39" s="11"/>
      <c r="F39" s="411"/>
      <c r="G39" s="426">
        <v>8</v>
      </c>
      <c r="H39" s="5" t="s">
        <v>517</v>
      </c>
      <c r="I39" s="38">
        <v>27</v>
      </c>
      <c r="J39" s="16">
        <v>51</v>
      </c>
      <c r="K39" s="11"/>
      <c r="L39" s="11"/>
      <c r="M39" s="426">
        <v>8</v>
      </c>
      <c r="N39" s="5" t="s">
        <v>194</v>
      </c>
      <c r="O39" s="38">
        <v>19</v>
      </c>
      <c r="P39" s="16">
        <v>33</v>
      </c>
      <c r="Q39" s="11"/>
      <c r="U39" s="14"/>
    </row>
    <row r="40" spans="1:21" ht="21.75" customHeight="1">
      <c r="A40" s="426">
        <v>9</v>
      </c>
      <c r="B40" s="5" t="s">
        <v>13</v>
      </c>
      <c r="C40" s="38">
        <v>18</v>
      </c>
      <c r="D40" s="16">
        <v>43</v>
      </c>
      <c r="E40" s="11"/>
      <c r="F40" s="411"/>
      <c r="G40" s="426">
        <v>9</v>
      </c>
      <c r="H40" s="5" t="s">
        <v>231</v>
      </c>
      <c r="I40" s="38">
        <v>22</v>
      </c>
      <c r="J40" s="16">
        <v>34</v>
      </c>
      <c r="K40" s="11"/>
      <c r="L40" s="11"/>
      <c r="M40" s="426"/>
      <c r="N40" s="5"/>
      <c r="O40" s="429"/>
      <c r="P40" s="429"/>
      <c r="Q40" s="11"/>
      <c r="U40" s="14"/>
    </row>
    <row r="41" spans="1:21" ht="21.75" customHeight="1">
      <c r="A41" s="426"/>
      <c r="B41" s="5"/>
      <c r="C41" s="11"/>
      <c r="D41" s="11"/>
      <c r="E41" s="11"/>
      <c r="F41" s="411"/>
      <c r="G41" s="426"/>
      <c r="H41" s="5"/>
      <c r="I41" s="11"/>
      <c r="J41" s="11"/>
      <c r="K41" s="11"/>
      <c r="L41" s="11"/>
      <c r="M41" s="426"/>
      <c r="N41" s="5"/>
      <c r="O41" s="11"/>
      <c r="P41" s="11"/>
      <c r="Q41" s="11"/>
      <c r="U41" s="14"/>
    </row>
    <row r="42" spans="1:21" ht="21.75" customHeight="1" thickBot="1">
      <c r="A42" s="27"/>
      <c r="B42" s="430" t="s">
        <v>55</v>
      </c>
      <c r="C42" s="132"/>
      <c r="D42" s="132"/>
      <c r="E42" s="132"/>
      <c r="F42" s="422"/>
      <c r="G42" s="132"/>
      <c r="H42" s="430" t="s">
        <v>56</v>
      </c>
      <c r="I42" s="422"/>
      <c r="J42" s="132"/>
      <c r="K42" s="132"/>
      <c r="L42" s="132"/>
      <c r="M42" s="132"/>
      <c r="N42" s="430" t="s">
        <v>315</v>
      </c>
      <c r="O42" s="422"/>
      <c r="P42" s="132"/>
      <c r="Q42" s="21"/>
    </row>
    <row r="43" spans="1:21" ht="21.75" customHeight="1" thickTop="1" thickBot="1">
      <c r="A43" s="426" t="s">
        <v>0</v>
      </c>
      <c r="B43" s="21" t="s">
        <v>32</v>
      </c>
      <c r="C43" s="431" t="s">
        <v>1</v>
      </c>
      <c r="D43" s="432" t="s">
        <v>2</v>
      </c>
      <c r="E43" s="11"/>
      <c r="F43" s="411"/>
      <c r="G43" s="426" t="s">
        <v>0</v>
      </c>
      <c r="H43" s="21" t="s">
        <v>32</v>
      </c>
      <c r="I43" s="431" t="s">
        <v>1</v>
      </c>
      <c r="J43" s="432" t="s">
        <v>2</v>
      </c>
      <c r="K43" s="11"/>
      <c r="L43" s="11"/>
      <c r="M43" s="426" t="s">
        <v>0</v>
      </c>
      <c r="N43" s="21" t="s">
        <v>32</v>
      </c>
      <c r="O43" s="431" t="s">
        <v>1</v>
      </c>
      <c r="P43" s="432" t="s">
        <v>2</v>
      </c>
      <c r="Q43" s="11"/>
    </row>
    <row r="44" spans="1:21" ht="21.75" customHeight="1" thickTop="1">
      <c r="A44" s="426">
        <v>1</v>
      </c>
      <c r="B44" s="133" t="s">
        <v>548</v>
      </c>
      <c r="C44" s="427">
        <v>44</v>
      </c>
      <c r="D44" s="428">
        <v>57</v>
      </c>
      <c r="E44" s="11">
        <v>4</v>
      </c>
      <c r="F44" s="411"/>
      <c r="G44" s="426">
        <v>1</v>
      </c>
      <c r="H44" s="133" t="s">
        <v>314</v>
      </c>
      <c r="I44" s="427">
        <v>48</v>
      </c>
      <c r="J44" s="428">
        <v>39</v>
      </c>
      <c r="K44" s="11">
        <v>1</v>
      </c>
      <c r="L44" s="11"/>
      <c r="M44" s="426">
        <v>1</v>
      </c>
      <c r="N44" s="5" t="s">
        <v>323</v>
      </c>
      <c r="O44" s="427">
        <v>41</v>
      </c>
      <c r="P44" s="428">
        <v>17</v>
      </c>
      <c r="Q44" s="11">
        <v>4</v>
      </c>
    </row>
    <row r="45" spans="1:21" ht="21.75" customHeight="1">
      <c r="A45" s="426">
        <v>2</v>
      </c>
      <c r="B45" s="133" t="s">
        <v>549</v>
      </c>
      <c r="C45" s="38">
        <v>39</v>
      </c>
      <c r="D45" s="16">
        <v>48</v>
      </c>
      <c r="E45" s="11">
        <v>1</v>
      </c>
      <c r="F45" s="411"/>
      <c r="G45" s="426">
        <v>2</v>
      </c>
      <c r="H45" s="133" t="s">
        <v>552</v>
      </c>
      <c r="I45" s="38">
        <v>43</v>
      </c>
      <c r="J45" s="16">
        <v>36</v>
      </c>
      <c r="K45" s="11">
        <v>2</v>
      </c>
      <c r="L45" s="11"/>
      <c r="M45" s="426">
        <v>2</v>
      </c>
      <c r="N45" s="134" t="s">
        <v>555</v>
      </c>
      <c r="O45" s="38">
        <v>36</v>
      </c>
      <c r="P45" s="16">
        <v>19</v>
      </c>
      <c r="Q45" s="11">
        <v>3</v>
      </c>
    </row>
    <row r="46" spans="1:21" ht="21.75" customHeight="1">
      <c r="A46" s="426">
        <v>3</v>
      </c>
      <c r="B46" s="133" t="s">
        <v>239</v>
      </c>
      <c r="C46" s="38">
        <v>35</v>
      </c>
      <c r="D46" s="16">
        <v>43</v>
      </c>
      <c r="E46" s="11">
        <v>2</v>
      </c>
      <c r="F46" s="411"/>
      <c r="G46" s="426">
        <v>3</v>
      </c>
      <c r="H46" s="5" t="s">
        <v>560</v>
      </c>
      <c r="I46" s="38">
        <v>38</v>
      </c>
      <c r="J46" s="16">
        <v>28</v>
      </c>
      <c r="K46" s="11">
        <v>3</v>
      </c>
      <c r="L46" s="11"/>
      <c r="M46" s="426">
        <v>3</v>
      </c>
      <c r="N46" s="133" t="s">
        <v>561</v>
      </c>
      <c r="O46" s="38">
        <v>35</v>
      </c>
      <c r="P46" s="16">
        <v>21</v>
      </c>
      <c r="Q46" s="11">
        <v>2</v>
      </c>
    </row>
    <row r="47" spans="1:21" ht="21.75" customHeight="1">
      <c r="A47" s="426">
        <v>4</v>
      </c>
      <c r="B47" s="133" t="s">
        <v>243</v>
      </c>
      <c r="C47" s="38">
        <v>34</v>
      </c>
      <c r="D47" s="16">
        <v>37</v>
      </c>
      <c r="E47" s="11">
        <v>3</v>
      </c>
      <c r="F47" s="411"/>
      <c r="G47" s="426">
        <v>4</v>
      </c>
      <c r="H47" s="5" t="s">
        <v>553</v>
      </c>
      <c r="I47" s="38">
        <v>36</v>
      </c>
      <c r="J47" s="16">
        <v>22</v>
      </c>
      <c r="K47" s="11">
        <v>4</v>
      </c>
      <c r="L47" s="11"/>
      <c r="M47" s="426">
        <v>4</v>
      </c>
      <c r="N47" s="5" t="s">
        <v>324</v>
      </c>
      <c r="O47" s="38">
        <v>35</v>
      </c>
      <c r="P47" s="16">
        <v>20</v>
      </c>
      <c r="Q47" s="11">
        <v>1</v>
      </c>
    </row>
    <row r="48" spans="1:21" ht="21.75" customHeight="1">
      <c r="A48" s="426">
        <v>5</v>
      </c>
      <c r="B48" s="134" t="s">
        <v>316</v>
      </c>
      <c r="C48" s="38">
        <v>32</v>
      </c>
      <c r="D48" s="16">
        <v>62</v>
      </c>
      <c r="E48" s="11"/>
      <c r="F48" s="411"/>
      <c r="G48" s="426">
        <v>5</v>
      </c>
      <c r="H48" s="133" t="s">
        <v>317</v>
      </c>
      <c r="I48" s="38">
        <v>32</v>
      </c>
      <c r="J48" s="16">
        <v>23</v>
      </c>
      <c r="K48" s="11"/>
      <c r="L48" s="11"/>
      <c r="M48" s="426">
        <v>5</v>
      </c>
      <c r="N48" s="5" t="s">
        <v>289</v>
      </c>
      <c r="O48" s="38">
        <v>34</v>
      </c>
      <c r="P48" s="16">
        <v>16</v>
      </c>
      <c r="Q48" s="11"/>
    </row>
    <row r="49" spans="1:20" ht="21.75" customHeight="1">
      <c r="A49" s="426">
        <v>6</v>
      </c>
      <c r="B49" s="133" t="s">
        <v>562</v>
      </c>
      <c r="C49" s="38">
        <v>32</v>
      </c>
      <c r="D49" s="16">
        <v>36</v>
      </c>
      <c r="E49" s="11"/>
      <c r="F49" s="411"/>
      <c r="G49" s="426">
        <v>6</v>
      </c>
      <c r="H49" s="5" t="s">
        <v>511</v>
      </c>
      <c r="I49" s="38">
        <v>29</v>
      </c>
      <c r="J49" s="16">
        <v>30</v>
      </c>
      <c r="K49" s="11"/>
      <c r="L49" s="11"/>
      <c r="M49" s="426">
        <v>6</v>
      </c>
      <c r="N49" s="133" t="s">
        <v>320</v>
      </c>
      <c r="O49" s="38">
        <v>31</v>
      </c>
      <c r="P49" s="16">
        <v>16</v>
      </c>
      <c r="Q49" s="11"/>
      <c r="T49"/>
    </row>
    <row r="50" spans="1:20" ht="21.75" customHeight="1">
      <c r="A50" s="426">
        <v>7</v>
      </c>
      <c r="B50" s="5" t="s">
        <v>307</v>
      </c>
      <c r="C50" s="38">
        <v>30</v>
      </c>
      <c r="D50" s="16">
        <v>37</v>
      </c>
      <c r="E50" s="11"/>
      <c r="F50" s="411"/>
      <c r="G50" s="426">
        <v>7</v>
      </c>
      <c r="H50" s="134" t="s">
        <v>501</v>
      </c>
      <c r="I50" s="38">
        <v>24</v>
      </c>
      <c r="J50" s="16">
        <v>21</v>
      </c>
      <c r="K50" s="11"/>
      <c r="L50" s="11"/>
      <c r="M50" s="426">
        <v>7</v>
      </c>
      <c r="N50" s="133" t="s">
        <v>557</v>
      </c>
      <c r="O50" s="38">
        <v>29</v>
      </c>
      <c r="P50" s="16">
        <v>17</v>
      </c>
      <c r="Q50" s="11"/>
      <c r="T50"/>
    </row>
    <row r="51" spans="1:20" ht="21.75" customHeight="1">
      <c r="A51" s="426">
        <v>8</v>
      </c>
      <c r="B51" s="133" t="s">
        <v>319</v>
      </c>
      <c r="C51" s="38">
        <v>24</v>
      </c>
      <c r="D51" s="16">
        <v>40</v>
      </c>
      <c r="E51" s="11"/>
      <c r="F51" s="411"/>
      <c r="G51" s="426">
        <v>8</v>
      </c>
      <c r="H51" s="133" t="s">
        <v>551</v>
      </c>
      <c r="I51" s="38">
        <v>24</v>
      </c>
      <c r="J51" s="16">
        <v>21</v>
      </c>
      <c r="K51" s="11"/>
      <c r="L51" s="11"/>
      <c r="M51" s="426">
        <v>8</v>
      </c>
      <c r="N51" s="133" t="s">
        <v>554</v>
      </c>
      <c r="O51" s="433">
        <v>27</v>
      </c>
      <c r="P51" s="434">
        <v>13</v>
      </c>
      <c r="Q51" s="11"/>
      <c r="T51"/>
    </row>
    <row r="52" spans="1:20" ht="21.75" customHeight="1">
      <c r="A52" s="426">
        <v>9</v>
      </c>
      <c r="B52" s="5" t="s">
        <v>313</v>
      </c>
      <c r="C52" s="38">
        <v>17</v>
      </c>
      <c r="D52" s="16">
        <v>31</v>
      </c>
      <c r="E52" s="11"/>
      <c r="F52" s="411"/>
      <c r="G52" s="426">
        <v>9</v>
      </c>
      <c r="H52" s="133" t="s">
        <v>318</v>
      </c>
      <c r="I52" s="38">
        <v>19</v>
      </c>
      <c r="J52" s="16">
        <v>14</v>
      </c>
      <c r="K52" s="11"/>
      <c r="L52" s="11"/>
      <c r="M52" s="426">
        <v>9</v>
      </c>
      <c r="N52" s="133" t="s">
        <v>556</v>
      </c>
      <c r="O52" s="38">
        <v>14</v>
      </c>
      <c r="P52" s="16">
        <v>10</v>
      </c>
      <c r="Q52" s="11"/>
      <c r="T52"/>
    </row>
    <row r="53" spans="1:20" ht="21.75" customHeight="1">
      <c r="T53"/>
    </row>
  </sheetData>
  <sortState ref="G4:I13">
    <sortCondition ref="G3"/>
  </sortState>
  <mergeCells count="2">
    <mergeCell ref="V2:X2"/>
    <mergeCell ref="Z2:AC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80" zoomScaleNormal="80" zoomScalePageLayoutView="80" workbookViewId="0">
      <selection sqref="A1:XFD1048576"/>
    </sheetView>
  </sheetViews>
  <sheetFormatPr baseColWidth="10" defaultColWidth="11.1640625" defaultRowHeight="15" x14ac:dyDescent="0"/>
  <cols>
    <col min="1" max="1" width="22.1640625" customWidth="1"/>
    <col min="2" max="2" width="10.33203125" customWidth="1"/>
    <col min="4" max="4" width="6.83203125" customWidth="1"/>
    <col min="5" max="5" width="22.1640625" customWidth="1"/>
    <col min="6" max="6" width="10.33203125" customWidth="1"/>
    <col min="8" max="8" width="6.1640625" customWidth="1"/>
    <col min="9" max="9" width="22.1640625" customWidth="1"/>
    <col min="10" max="10" width="10.33203125" customWidth="1"/>
    <col min="13" max="13" width="20.83203125" customWidth="1"/>
  </cols>
  <sheetData>
    <row r="1" spans="1:15">
      <c r="A1" t="s">
        <v>563</v>
      </c>
    </row>
    <row r="3" spans="1:15" ht="16" thickBot="1">
      <c r="A3" s="101" t="s">
        <v>35</v>
      </c>
    </row>
    <row r="4" spans="1:15" ht="19" thickBot="1">
      <c r="A4" s="468" t="s">
        <v>46</v>
      </c>
      <c r="B4" s="469"/>
      <c r="C4" s="470"/>
      <c r="E4" s="468" t="s">
        <v>47</v>
      </c>
      <c r="F4" s="469"/>
      <c r="G4" s="470"/>
      <c r="I4" s="468" t="s">
        <v>488</v>
      </c>
      <c r="J4" s="469"/>
      <c r="K4" s="470"/>
      <c r="M4" s="435" t="s">
        <v>32</v>
      </c>
      <c r="N4" s="436" t="s">
        <v>466</v>
      </c>
    </row>
    <row r="5" spans="1:15">
      <c r="A5" s="437" t="s">
        <v>32</v>
      </c>
      <c r="B5" s="438" t="s">
        <v>1</v>
      </c>
      <c r="C5" s="439" t="s">
        <v>2</v>
      </c>
      <c r="E5" s="437" t="s">
        <v>32</v>
      </c>
      <c r="F5" s="438" t="s">
        <v>1</v>
      </c>
      <c r="G5" s="439" t="s">
        <v>2</v>
      </c>
      <c r="I5" s="437" t="s">
        <v>32</v>
      </c>
      <c r="J5" s="438" t="s">
        <v>1</v>
      </c>
      <c r="K5" s="439" t="s">
        <v>2</v>
      </c>
      <c r="M5" s="440" t="s">
        <v>10</v>
      </c>
      <c r="N5" s="441">
        <v>55</v>
      </c>
    </row>
    <row r="6" spans="1:15">
      <c r="A6" s="44" t="s">
        <v>6</v>
      </c>
      <c r="B6" s="23">
        <v>46</v>
      </c>
      <c r="C6" s="45">
        <v>73</v>
      </c>
      <c r="E6" s="44" t="s">
        <v>4</v>
      </c>
      <c r="F6" s="23">
        <v>44</v>
      </c>
      <c r="G6" s="45">
        <v>74</v>
      </c>
      <c r="I6" s="44" t="s">
        <v>10</v>
      </c>
      <c r="J6" s="23">
        <v>65</v>
      </c>
      <c r="K6" s="45">
        <v>103</v>
      </c>
      <c r="M6" s="442" t="s">
        <v>4</v>
      </c>
      <c r="N6" s="443">
        <v>52</v>
      </c>
    </row>
    <row r="7" spans="1:15">
      <c r="A7" s="44" t="s">
        <v>5</v>
      </c>
      <c r="B7" s="23">
        <v>44</v>
      </c>
      <c r="C7" s="45">
        <v>76</v>
      </c>
      <c r="E7" s="44" t="s">
        <v>197</v>
      </c>
      <c r="F7" s="23">
        <v>42</v>
      </c>
      <c r="G7" s="45">
        <v>60</v>
      </c>
      <c r="I7" s="44" t="s">
        <v>7</v>
      </c>
      <c r="J7" s="23">
        <v>47</v>
      </c>
      <c r="K7" s="45">
        <v>73</v>
      </c>
      <c r="M7" s="442" t="s">
        <v>287</v>
      </c>
      <c r="N7" s="443">
        <v>50</v>
      </c>
    </row>
    <row r="8" spans="1:15">
      <c r="A8" s="44" t="s">
        <v>199</v>
      </c>
      <c r="B8" s="23">
        <v>41</v>
      </c>
      <c r="C8" s="45">
        <v>71</v>
      </c>
      <c r="E8" s="44" t="s">
        <v>287</v>
      </c>
      <c r="F8" s="23">
        <v>40</v>
      </c>
      <c r="G8" s="45">
        <v>54</v>
      </c>
      <c r="I8" s="44" t="s">
        <v>45</v>
      </c>
      <c r="J8" s="23">
        <v>43</v>
      </c>
      <c r="K8" s="45">
        <v>86</v>
      </c>
      <c r="M8" s="442" t="s">
        <v>198</v>
      </c>
      <c r="N8" s="443">
        <v>48</v>
      </c>
    </row>
    <row r="9" spans="1:15">
      <c r="A9" s="44" t="s">
        <v>12</v>
      </c>
      <c r="B9" s="23">
        <v>40</v>
      </c>
      <c r="C9" s="45">
        <v>75</v>
      </c>
      <c r="E9" s="44" t="s">
        <v>198</v>
      </c>
      <c r="F9" s="23">
        <v>40</v>
      </c>
      <c r="G9" s="45">
        <v>50</v>
      </c>
      <c r="I9" s="44" t="s">
        <v>326</v>
      </c>
      <c r="J9" s="23">
        <v>43</v>
      </c>
      <c r="K9" s="45">
        <v>58</v>
      </c>
      <c r="M9" s="444" t="s">
        <v>5</v>
      </c>
      <c r="N9" s="443">
        <v>47</v>
      </c>
    </row>
    <row r="10" spans="1:15">
      <c r="A10" s="44" t="s">
        <v>206</v>
      </c>
      <c r="B10" s="23">
        <v>39</v>
      </c>
      <c r="C10" s="45">
        <v>81</v>
      </c>
      <c r="E10" s="44" t="s">
        <v>309</v>
      </c>
      <c r="F10" s="23">
        <v>33</v>
      </c>
      <c r="G10" s="45">
        <v>53</v>
      </c>
      <c r="I10" s="44" t="s">
        <v>11</v>
      </c>
      <c r="J10" s="23">
        <v>43</v>
      </c>
      <c r="K10" s="45">
        <v>79</v>
      </c>
      <c r="M10" s="444" t="s">
        <v>199</v>
      </c>
      <c r="N10" s="445">
        <v>46</v>
      </c>
    </row>
    <row r="11" spans="1:15">
      <c r="A11" s="44" t="s">
        <v>564</v>
      </c>
      <c r="B11" s="23">
        <v>34</v>
      </c>
      <c r="C11" s="45">
        <v>42</v>
      </c>
      <c r="E11" s="44" t="s">
        <v>243</v>
      </c>
      <c r="F11" s="23">
        <v>28</v>
      </c>
      <c r="G11" s="45">
        <v>36</v>
      </c>
      <c r="I11" s="44" t="s">
        <v>565</v>
      </c>
      <c r="J11" s="23">
        <v>30</v>
      </c>
      <c r="K11" s="45">
        <v>49</v>
      </c>
      <c r="M11" s="444" t="s">
        <v>197</v>
      </c>
      <c r="N11" s="445">
        <v>45</v>
      </c>
    </row>
    <row r="12" spans="1:15">
      <c r="A12" s="44" t="s">
        <v>566</v>
      </c>
      <c r="B12" s="23">
        <v>31</v>
      </c>
      <c r="C12" s="45">
        <v>62</v>
      </c>
      <c r="E12" s="44" t="s">
        <v>239</v>
      </c>
      <c r="F12" s="23">
        <v>25</v>
      </c>
      <c r="G12" s="45">
        <v>46</v>
      </c>
      <c r="I12" s="44" t="s">
        <v>27</v>
      </c>
      <c r="J12" s="23">
        <v>29</v>
      </c>
      <c r="K12" s="45">
        <v>45</v>
      </c>
      <c r="M12" s="444" t="s">
        <v>45</v>
      </c>
      <c r="N12" s="445">
        <v>44</v>
      </c>
    </row>
    <row r="13" spans="1:15">
      <c r="A13" s="44" t="s">
        <v>221</v>
      </c>
      <c r="B13" s="23">
        <v>30</v>
      </c>
      <c r="C13" s="45">
        <v>42</v>
      </c>
      <c r="E13" s="44" t="s">
        <v>51</v>
      </c>
      <c r="F13" s="23">
        <v>24</v>
      </c>
      <c r="G13" s="45">
        <v>55</v>
      </c>
      <c r="I13" s="44" t="s">
        <v>314</v>
      </c>
      <c r="J13" s="23">
        <v>28</v>
      </c>
      <c r="K13" s="45">
        <v>49</v>
      </c>
      <c r="M13" s="444" t="s">
        <v>6</v>
      </c>
      <c r="N13" s="445">
        <v>43</v>
      </c>
    </row>
    <row r="14" spans="1:15" ht="16" thickBot="1">
      <c r="A14" s="44" t="s">
        <v>240</v>
      </c>
      <c r="B14" s="23">
        <v>28</v>
      </c>
      <c r="C14" s="45">
        <v>47</v>
      </c>
      <c r="E14" s="46" t="s">
        <v>220</v>
      </c>
      <c r="F14" s="47">
        <v>12</v>
      </c>
      <c r="G14" s="48">
        <v>13</v>
      </c>
      <c r="I14" s="44" t="s">
        <v>316</v>
      </c>
      <c r="J14" s="23">
        <v>21</v>
      </c>
      <c r="K14" s="45">
        <v>38</v>
      </c>
      <c r="M14" s="444" t="s">
        <v>7</v>
      </c>
      <c r="N14" s="445">
        <v>42</v>
      </c>
    </row>
    <row r="15" spans="1:15" ht="16" thickBot="1">
      <c r="A15" s="46" t="s">
        <v>325</v>
      </c>
      <c r="B15" s="47">
        <v>27</v>
      </c>
      <c r="C15" s="48">
        <v>56</v>
      </c>
      <c r="E15" s="15"/>
      <c r="F15" s="15"/>
      <c r="G15" s="15"/>
      <c r="I15" s="46" t="s">
        <v>194</v>
      </c>
      <c r="J15" s="47">
        <v>13</v>
      </c>
      <c r="K15" s="48">
        <v>24</v>
      </c>
      <c r="M15" s="442" t="s">
        <v>326</v>
      </c>
      <c r="N15" s="445">
        <v>43</v>
      </c>
      <c r="O15" t="s">
        <v>567</v>
      </c>
    </row>
    <row r="16" spans="1:15">
      <c r="M16" s="442" t="s">
        <v>566</v>
      </c>
      <c r="N16" s="445">
        <v>41</v>
      </c>
      <c r="O16" t="s">
        <v>568</v>
      </c>
    </row>
    <row r="17" spans="1:15">
      <c r="M17" s="444" t="s">
        <v>12</v>
      </c>
      <c r="N17" s="445">
        <v>39</v>
      </c>
    </row>
    <row r="18" spans="1:15" ht="16" thickBot="1">
      <c r="A18" s="446" t="s">
        <v>31</v>
      </c>
      <c r="M18" s="444" t="s">
        <v>11</v>
      </c>
      <c r="N18" s="445">
        <v>38</v>
      </c>
    </row>
    <row r="19" spans="1:15">
      <c r="A19" s="468" t="s">
        <v>46</v>
      </c>
      <c r="B19" s="469"/>
      <c r="C19" s="470"/>
      <c r="E19" s="468" t="s">
        <v>47</v>
      </c>
      <c r="F19" s="469"/>
      <c r="G19" s="470"/>
      <c r="I19" s="468" t="s">
        <v>488</v>
      </c>
      <c r="J19" s="469"/>
      <c r="K19" s="470"/>
      <c r="M19" s="444" t="s">
        <v>206</v>
      </c>
      <c r="N19" s="445">
        <v>37</v>
      </c>
    </row>
    <row r="20" spans="1:15">
      <c r="A20" s="437" t="s">
        <v>32</v>
      </c>
      <c r="B20" s="438" t="s">
        <v>1</v>
      </c>
      <c r="C20" s="439" t="s">
        <v>2</v>
      </c>
      <c r="E20" s="437" t="s">
        <v>32</v>
      </c>
      <c r="F20" s="438" t="s">
        <v>1</v>
      </c>
      <c r="G20" s="439" t="s">
        <v>2</v>
      </c>
      <c r="I20" s="437" t="s">
        <v>32</v>
      </c>
      <c r="J20" s="438" t="s">
        <v>1</v>
      </c>
      <c r="K20" s="439" t="s">
        <v>2</v>
      </c>
      <c r="M20" s="444" t="s">
        <v>243</v>
      </c>
      <c r="N20" s="445">
        <v>36</v>
      </c>
    </row>
    <row r="21" spans="1:15">
      <c r="A21" s="44" t="s">
        <v>4</v>
      </c>
      <c r="B21" s="23">
        <v>46</v>
      </c>
      <c r="C21" s="45">
        <v>89</v>
      </c>
      <c r="E21" s="44" t="s">
        <v>326</v>
      </c>
      <c r="F21" s="23">
        <v>47</v>
      </c>
      <c r="G21" s="45">
        <v>66</v>
      </c>
      <c r="I21" s="44" t="s">
        <v>27</v>
      </c>
      <c r="J21" s="23">
        <v>47</v>
      </c>
      <c r="K21" s="45">
        <v>44</v>
      </c>
      <c r="M21" s="444" t="s">
        <v>564</v>
      </c>
      <c r="N21" s="445">
        <v>34</v>
      </c>
    </row>
    <row r="22" spans="1:15">
      <c r="A22" s="44" t="s">
        <v>10</v>
      </c>
      <c r="B22" s="23">
        <v>42</v>
      </c>
      <c r="C22" s="45">
        <v>89</v>
      </c>
      <c r="E22" s="44" t="s">
        <v>566</v>
      </c>
      <c r="F22" s="23">
        <v>42</v>
      </c>
      <c r="G22" s="45">
        <v>61</v>
      </c>
      <c r="I22" s="44" t="s">
        <v>325</v>
      </c>
      <c r="J22" s="23">
        <v>44</v>
      </c>
      <c r="K22" s="45">
        <v>39</v>
      </c>
      <c r="M22" s="444" t="s">
        <v>565</v>
      </c>
      <c r="N22" s="443">
        <v>34</v>
      </c>
    </row>
    <row r="23" spans="1:15">
      <c r="A23" s="44" t="s">
        <v>287</v>
      </c>
      <c r="B23" s="23">
        <v>42</v>
      </c>
      <c r="C23" s="45">
        <v>53</v>
      </c>
      <c r="E23" s="44" t="s">
        <v>12</v>
      </c>
      <c r="F23" s="23">
        <v>40</v>
      </c>
      <c r="G23" s="45">
        <v>51</v>
      </c>
      <c r="I23" s="44" t="s">
        <v>51</v>
      </c>
      <c r="J23" s="23">
        <v>39</v>
      </c>
      <c r="K23" s="45">
        <v>58</v>
      </c>
      <c r="M23" s="444" t="s">
        <v>309</v>
      </c>
      <c r="N23" s="443">
        <v>34</v>
      </c>
    </row>
    <row r="24" spans="1:15">
      <c r="A24" s="44" t="s">
        <v>198</v>
      </c>
      <c r="B24" s="23">
        <v>37</v>
      </c>
      <c r="C24" s="45">
        <v>70</v>
      </c>
      <c r="E24" s="44" t="s">
        <v>11</v>
      </c>
      <c r="F24" s="23">
        <v>37</v>
      </c>
      <c r="G24" s="45">
        <v>65</v>
      </c>
      <c r="I24" s="44" t="s">
        <v>240</v>
      </c>
      <c r="J24" s="23">
        <v>32</v>
      </c>
      <c r="K24" s="45">
        <v>25</v>
      </c>
      <c r="M24" s="444" t="s">
        <v>239</v>
      </c>
      <c r="N24" s="443">
        <v>33</v>
      </c>
    </row>
    <row r="25" spans="1:15">
      <c r="A25" s="44" t="s">
        <v>5</v>
      </c>
      <c r="B25" s="23">
        <v>34</v>
      </c>
      <c r="C25" s="45">
        <v>70</v>
      </c>
      <c r="E25" s="44" t="s">
        <v>206</v>
      </c>
      <c r="F25" s="23">
        <v>36</v>
      </c>
      <c r="G25" s="45">
        <v>46</v>
      </c>
      <c r="I25" s="44" t="s">
        <v>314</v>
      </c>
      <c r="J25" s="23">
        <v>32</v>
      </c>
      <c r="K25" s="45">
        <v>44</v>
      </c>
      <c r="M25" s="444" t="s">
        <v>325</v>
      </c>
      <c r="N25" s="447">
        <v>35</v>
      </c>
      <c r="O25" t="s">
        <v>569</v>
      </c>
    </row>
    <row r="26" spans="1:15">
      <c r="A26" s="44" t="s">
        <v>199</v>
      </c>
      <c r="B26" s="23">
        <v>34</v>
      </c>
      <c r="C26" s="45">
        <v>71</v>
      </c>
      <c r="E26" s="44" t="s">
        <v>243</v>
      </c>
      <c r="F26" s="23">
        <v>35</v>
      </c>
      <c r="G26" s="45">
        <v>44</v>
      </c>
      <c r="I26" s="44" t="s">
        <v>221</v>
      </c>
      <c r="J26" s="23">
        <v>31</v>
      </c>
      <c r="K26" s="45">
        <v>33</v>
      </c>
      <c r="M26" s="444" t="s">
        <v>27</v>
      </c>
      <c r="N26" s="447">
        <v>34</v>
      </c>
      <c r="O26" t="s">
        <v>570</v>
      </c>
    </row>
    <row r="27" spans="1:15">
      <c r="A27" s="44" t="s">
        <v>197</v>
      </c>
      <c r="B27" s="23">
        <v>34</v>
      </c>
      <c r="C27" s="45">
        <v>87</v>
      </c>
      <c r="E27" s="44" t="s">
        <v>564</v>
      </c>
      <c r="F27" s="23">
        <v>34</v>
      </c>
      <c r="G27" s="45">
        <v>57</v>
      </c>
      <c r="I27" s="44" t="s">
        <v>316</v>
      </c>
      <c r="J27" s="23">
        <v>31</v>
      </c>
      <c r="K27" s="45">
        <v>50</v>
      </c>
      <c r="M27" s="444" t="s">
        <v>51</v>
      </c>
      <c r="N27" s="447">
        <v>32</v>
      </c>
    </row>
    <row r="28" spans="1:15">
      <c r="A28" s="44" t="s">
        <v>45</v>
      </c>
      <c r="B28" s="23">
        <v>32</v>
      </c>
      <c r="C28" s="45">
        <v>83</v>
      </c>
      <c r="E28" s="44" t="s">
        <v>565</v>
      </c>
      <c r="F28" s="23">
        <v>32</v>
      </c>
      <c r="G28" s="45">
        <v>40</v>
      </c>
      <c r="I28" s="44" t="s">
        <v>194</v>
      </c>
      <c r="J28" s="23">
        <v>18</v>
      </c>
      <c r="K28" s="45">
        <v>22</v>
      </c>
      <c r="M28" s="444" t="s">
        <v>240</v>
      </c>
      <c r="N28" s="447">
        <v>32</v>
      </c>
    </row>
    <row r="29" spans="1:15" ht="16" thickBot="1">
      <c r="A29" s="44" t="s">
        <v>6</v>
      </c>
      <c r="B29" s="23">
        <v>31</v>
      </c>
      <c r="C29" s="45">
        <v>86</v>
      </c>
      <c r="E29" s="44" t="s">
        <v>309</v>
      </c>
      <c r="F29" s="23">
        <v>30</v>
      </c>
      <c r="G29" s="45">
        <v>58</v>
      </c>
      <c r="I29" s="46" t="s">
        <v>220</v>
      </c>
      <c r="J29" s="47">
        <v>14</v>
      </c>
      <c r="K29" s="48">
        <v>25</v>
      </c>
      <c r="M29" s="444" t="s">
        <v>314</v>
      </c>
      <c r="N29" s="447">
        <v>32</v>
      </c>
    </row>
    <row r="30" spans="1:15" ht="16" thickBot="1">
      <c r="A30" s="46" t="s">
        <v>7</v>
      </c>
      <c r="B30" s="47">
        <v>28</v>
      </c>
      <c r="C30" s="48">
        <v>68</v>
      </c>
      <c r="E30" s="46" t="s">
        <v>239</v>
      </c>
      <c r="F30" s="47">
        <v>27</v>
      </c>
      <c r="G30" s="48">
        <v>49</v>
      </c>
      <c r="M30" s="444" t="s">
        <v>221</v>
      </c>
      <c r="N30" s="447">
        <v>31</v>
      </c>
    </row>
    <row r="31" spans="1:15">
      <c r="M31" s="444" t="s">
        <v>316</v>
      </c>
      <c r="N31" s="447">
        <v>31</v>
      </c>
    </row>
    <row r="32" spans="1:15">
      <c r="M32" s="444" t="s">
        <v>194</v>
      </c>
      <c r="N32" s="447">
        <v>31</v>
      </c>
    </row>
    <row r="33" spans="1:14" ht="16" thickBot="1">
      <c r="A33" s="101" t="s">
        <v>571</v>
      </c>
      <c r="M33" s="448" t="s">
        <v>220</v>
      </c>
      <c r="N33" s="449">
        <v>30</v>
      </c>
    </row>
    <row r="34" spans="1:14">
      <c r="A34" s="450" t="s">
        <v>572</v>
      </c>
      <c r="E34" s="450" t="s">
        <v>3</v>
      </c>
      <c r="I34" s="450" t="s">
        <v>3</v>
      </c>
    </row>
    <row r="35" spans="1:14">
      <c r="A35" t="s">
        <v>573</v>
      </c>
      <c r="E35" t="s">
        <v>574</v>
      </c>
      <c r="I35" t="s">
        <v>575</v>
      </c>
    </row>
    <row r="36" spans="1:14">
      <c r="A36" t="s">
        <v>576</v>
      </c>
      <c r="E36" t="s">
        <v>577</v>
      </c>
      <c r="I36" t="s">
        <v>578</v>
      </c>
    </row>
    <row r="37" spans="1:14">
      <c r="A37" t="s">
        <v>579</v>
      </c>
    </row>
    <row r="38" spans="1:14">
      <c r="A38" t="s">
        <v>580</v>
      </c>
    </row>
    <row r="40" spans="1:14">
      <c r="A40" s="450" t="s">
        <v>3</v>
      </c>
    </row>
    <row r="41" spans="1:14">
      <c r="A41" t="s">
        <v>581</v>
      </c>
    </row>
    <row r="42" spans="1:14">
      <c r="A42" t="s">
        <v>582</v>
      </c>
    </row>
  </sheetData>
  <mergeCells count="6">
    <mergeCell ref="A4:C4"/>
    <mergeCell ref="E4:G4"/>
    <mergeCell ref="I4:K4"/>
    <mergeCell ref="A19:C19"/>
    <mergeCell ref="E19:G19"/>
    <mergeCell ref="I19:K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XFD1048576"/>
    </sheetView>
  </sheetViews>
  <sheetFormatPr baseColWidth="10" defaultColWidth="8.83203125" defaultRowHeight="15" x14ac:dyDescent="0"/>
  <cols>
    <col min="1" max="1" width="19.33203125" style="10" customWidth="1"/>
    <col min="2" max="2" width="19" style="10" customWidth="1"/>
    <col min="3" max="4" width="9.1640625" style="10" customWidth="1"/>
    <col min="5" max="5" width="3.83203125" style="10" customWidth="1"/>
    <col min="6" max="6" width="21.6640625" style="10" customWidth="1"/>
    <col min="7" max="7" width="21.83203125" style="10" customWidth="1"/>
    <col min="8" max="9" width="9.1640625" style="10" customWidth="1"/>
    <col min="10" max="10" width="4.5" style="10" customWidth="1"/>
    <col min="11" max="11" width="21.6640625" customWidth="1"/>
    <col min="12" max="12" width="21.5" customWidth="1"/>
    <col min="13" max="13" width="13.6640625" style="10" customWidth="1"/>
  </cols>
  <sheetData>
    <row r="1" spans="1:13" ht="18">
      <c r="A1" s="451" t="s">
        <v>393</v>
      </c>
      <c r="B1" s="451"/>
    </row>
    <row r="2" spans="1:13" ht="18">
      <c r="A2" s="96"/>
      <c r="B2" s="96"/>
    </row>
    <row r="3" spans="1:13" ht="16" thickBot="1">
      <c r="A3" s="10" t="s">
        <v>35</v>
      </c>
      <c r="F3" s="10" t="s">
        <v>31</v>
      </c>
      <c r="G3" s="10" t="s">
        <v>46</v>
      </c>
    </row>
    <row r="4" spans="1:13" ht="17" thickTop="1" thickBot="1">
      <c r="A4" s="97" t="s">
        <v>32</v>
      </c>
      <c r="B4" s="97" t="s">
        <v>270</v>
      </c>
      <c r="C4" s="97" t="s">
        <v>225</v>
      </c>
      <c r="D4" s="97" t="s">
        <v>226</v>
      </c>
      <c r="F4" s="97" t="s">
        <v>32</v>
      </c>
      <c r="G4" s="97" t="s">
        <v>270</v>
      </c>
      <c r="H4" s="97" t="s">
        <v>225</v>
      </c>
      <c r="I4" s="97" t="s">
        <v>226</v>
      </c>
      <c r="K4" s="97" t="s">
        <v>32</v>
      </c>
      <c r="L4" s="97" t="s">
        <v>32</v>
      </c>
      <c r="M4" s="97" t="s">
        <v>53</v>
      </c>
    </row>
    <row r="5" spans="1:13" ht="16" thickTop="1">
      <c r="A5" s="42" t="s">
        <v>12</v>
      </c>
      <c r="B5" s="32" t="s">
        <v>6</v>
      </c>
      <c r="C5" s="32">
        <v>38</v>
      </c>
      <c r="D5" s="43">
        <v>53</v>
      </c>
      <c r="F5" s="42" t="s">
        <v>5</v>
      </c>
      <c r="G5" s="32" t="s">
        <v>10</v>
      </c>
      <c r="H5" s="32">
        <v>25</v>
      </c>
      <c r="I5" s="43">
        <v>44</v>
      </c>
      <c r="K5" s="42" t="s">
        <v>5</v>
      </c>
      <c r="L5" s="32" t="s">
        <v>10</v>
      </c>
      <c r="M5" s="43">
        <v>55</v>
      </c>
    </row>
    <row r="6" spans="1:13">
      <c r="A6" s="44" t="s">
        <v>7</v>
      </c>
      <c r="B6" s="23" t="s">
        <v>4</v>
      </c>
      <c r="C6" s="23">
        <v>37</v>
      </c>
      <c r="D6" s="45">
        <v>62</v>
      </c>
      <c r="F6" s="44" t="s">
        <v>12</v>
      </c>
      <c r="G6" s="23" t="s">
        <v>6</v>
      </c>
      <c r="H6" s="23">
        <v>25</v>
      </c>
      <c r="I6" s="45">
        <v>39</v>
      </c>
      <c r="K6" s="44" t="s">
        <v>12</v>
      </c>
      <c r="L6" s="23" t="s">
        <v>6</v>
      </c>
      <c r="M6" s="45">
        <v>52</v>
      </c>
    </row>
    <row r="7" spans="1:13">
      <c r="A7" s="44" t="s">
        <v>13</v>
      </c>
      <c r="B7" s="23" t="s">
        <v>9</v>
      </c>
      <c r="C7" s="23">
        <v>37</v>
      </c>
      <c r="D7" s="45">
        <v>55</v>
      </c>
      <c r="F7" s="44" t="s">
        <v>9</v>
      </c>
      <c r="G7" s="23" t="s">
        <v>13</v>
      </c>
      <c r="H7" s="23">
        <v>23</v>
      </c>
      <c r="I7" s="45">
        <v>41</v>
      </c>
      <c r="K7" s="44" t="s">
        <v>9</v>
      </c>
      <c r="L7" s="23" t="s">
        <v>13</v>
      </c>
      <c r="M7" s="45">
        <v>50</v>
      </c>
    </row>
    <row r="8" spans="1:13">
      <c r="A8" s="44" t="s">
        <v>394</v>
      </c>
      <c r="B8" s="23" t="s">
        <v>395</v>
      </c>
      <c r="C8" s="23">
        <v>34</v>
      </c>
      <c r="D8" s="45">
        <v>52</v>
      </c>
      <c r="F8" s="44" t="s">
        <v>7</v>
      </c>
      <c r="G8" s="23" t="s">
        <v>4</v>
      </c>
      <c r="H8" s="23">
        <v>20</v>
      </c>
      <c r="I8" s="45">
        <v>53</v>
      </c>
      <c r="K8" s="44" t="s">
        <v>7</v>
      </c>
      <c r="L8" s="23" t="s">
        <v>4</v>
      </c>
      <c r="M8" s="45">
        <v>48</v>
      </c>
    </row>
    <row r="9" spans="1:13">
      <c r="A9" s="44" t="s">
        <v>396</v>
      </c>
      <c r="B9" s="23" t="s">
        <v>397</v>
      </c>
      <c r="C9" s="23">
        <v>32</v>
      </c>
      <c r="D9" s="45">
        <v>60</v>
      </c>
      <c r="F9" s="44" t="s">
        <v>398</v>
      </c>
      <c r="G9" s="23" t="s">
        <v>397</v>
      </c>
      <c r="H9" s="23">
        <v>18</v>
      </c>
      <c r="I9" s="45">
        <v>47</v>
      </c>
      <c r="K9" s="44" t="s">
        <v>398</v>
      </c>
      <c r="L9" s="23" t="s">
        <v>397</v>
      </c>
      <c r="M9" s="45">
        <v>47</v>
      </c>
    </row>
    <row r="10" spans="1:13" ht="16" thickBot="1">
      <c r="A10" s="44" t="s">
        <v>5</v>
      </c>
      <c r="B10" s="23" t="s">
        <v>10</v>
      </c>
      <c r="C10" s="23">
        <v>32</v>
      </c>
      <c r="D10" s="45">
        <v>59</v>
      </c>
      <c r="F10" s="46" t="s">
        <v>394</v>
      </c>
      <c r="G10" s="47" t="s">
        <v>395</v>
      </c>
      <c r="H10" s="47">
        <v>9</v>
      </c>
      <c r="I10" s="48">
        <v>33</v>
      </c>
      <c r="K10" s="212" t="s">
        <v>394</v>
      </c>
      <c r="L10" s="213" t="s">
        <v>395</v>
      </c>
      <c r="M10" s="45">
        <v>46</v>
      </c>
    </row>
    <row r="11" spans="1:13">
      <c r="A11" s="44" t="s">
        <v>199</v>
      </c>
      <c r="B11" s="23" t="s">
        <v>287</v>
      </c>
      <c r="C11" s="23">
        <v>32</v>
      </c>
      <c r="D11" s="45">
        <v>52</v>
      </c>
      <c r="K11" s="44" t="s">
        <v>326</v>
      </c>
      <c r="L11" s="23" t="s">
        <v>325</v>
      </c>
      <c r="M11" s="45">
        <v>45</v>
      </c>
    </row>
    <row r="12" spans="1:13">
      <c r="A12" s="44" t="s">
        <v>288</v>
      </c>
      <c r="B12" s="23" t="s">
        <v>57</v>
      </c>
      <c r="C12" s="23">
        <v>31</v>
      </c>
      <c r="D12" s="45">
        <v>61</v>
      </c>
      <c r="K12" s="44" t="s">
        <v>288</v>
      </c>
      <c r="L12" s="23" t="s">
        <v>57</v>
      </c>
      <c r="M12" s="45">
        <v>44</v>
      </c>
    </row>
    <row r="13" spans="1:13" ht="16" thickBot="1">
      <c r="A13" s="44" t="s">
        <v>399</v>
      </c>
      <c r="B13" s="23" t="s">
        <v>400</v>
      </c>
      <c r="C13" s="23">
        <v>31</v>
      </c>
      <c r="D13" s="45">
        <v>57</v>
      </c>
      <c r="G13" s="10" t="s">
        <v>47</v>
      </c>
      <c r="K13" s="44" t="s">
        <v>199</v>
      </c>
      <c r="L13" s="23" t="s">
        <v>287</v>
      </c>
      <c r="M13" s="45">
        <v>43</v>
      </c>
    </row>
    <row r="14" spans="1:13" ht="17" thickTop="1" thickBot="1">
      <c r="A14" s="44" t="s">
        <v>245</v>
      </c>
      <c r="B14" s="23" t="s">
        <v>284</v>
      </c>
      <c r="C14" s="23">
        <v>30</v>
      </c>
      <c r="D14" s="45">
        <v>64</v>
      </c>
      <c r="F14" s="97" t="s">
        <v>32</v>
      </c>
      <c r="G14" s="97" t="s">
        <v>270</v>
      </c>
      <c r="H14" s="97" t="s">
        <v>225</v>
      </c>
      <c r="I14" s="97" t="s">
        <v>226</v>
      </c>
      <c r="K14" s="44" t="s">
        <v>399</v>
      </c>
      <c r="L14" s="23" t="s">
        <v>400</v>
      </c>
      <c r="M14" s="45">
        <v>42</v>
      </c>
    </row>
    <row r="15" spans="1:13" ht="16" thickTop="1">
      <c r="A15" s="44" t="s">
        <v>326</v>
      </c>
      <c r="B15" s="23" t="s">
        <v>325</v>
      </c>
      <c r="C15" s="23">
        <v>30</v>
      </c>
      <c r="D15" s="45">
        <v>28</v>
      </c>
      <c r="F15" s="42" t="s">
        <v>326</v>
      </c>
      <c r="G15" s="32" t="s">
        <v>325</v>
      </c>
      <c r="H15" s="32">
        <v>23</v>
      </c>
      <c r="I15" s="43">
        <v>64</v>
      </c>
      <c r="K15" s="44" t="s">
        <v>206</v>
      </c>
      <c r="L15" s="23" t="s">
        <v>238</v>
      </c>
      <c r="M15" s="45">
        <v>41</v>
      </c>
    </row>
    <row r="16" spans="1:13">
      <c r="A16" s="44" t="s">
        <v>206</v>
      </c>
      <c r="B16" s="23" t="s">
        <v>238</v>
      </c>
      <c r="C16" s="23">
        <v>28</v>
      </c>
      <c r="D16" s="45">
        <v>38</v>
      </c>
      <c r="F16" s="44" t="s">
        <v>288</v>
      </c>
      <c r="G16" s="23" t="s">
        <v>57</v>
      </c>
      <c r="H16" s="23">
        <v>23</v>
      </c>
      <c r="I16" s="45">
        <v>62</v>
      </c>
      <c r="K16" s="44" t="s">
        <v>14</v>
      </c>
      <c r="L16" s="23" t="s">
        <v>52</v>
      </c>
      <c r="M16" s="45">
        <v>40</v>
      </c>
    </row>
    <row r="17" spans="1:13">
      <c r="A17" s="44" t="s">
        <v>14</v>
      </c>
      <c r="B17" s="23" t="s">
        <v>52</v>
      </c>
      <c r="C17" s="23">
        <v>26</v>
      </c>
      <c r="D17" s="45">
        <v>52</v>
      </c>
      <c r="F17" s="44" t="s">
        <v>199</v>
      </c>
      <c r="G17" s="23" t="s">
        <v>287</v>
      </c>
      <c r="H17" s="23">
        <v>23</v>
      </c>
      <c r="I17" s="45">
        <v>49</v>
      </c>
      <c r="K17" s="44" t="s">
        <v>245</v>
      </c>
      <c r="L17" s="23" t="s">
        <v>284</v>
      </c>
      <c r="M17" s="45">
        <v>39</v>
      </c>
    </row>
    <row r="18" spans="1:13">
      <c r="A18" s="44" t="s">
        <v>401</v>
      </c>
      <c r="B18" s="23" t="s">
        <v>402</v>
      </c>
      <c r="C18" s="23">
        <v>25</v>
      </c>
      <c r="D18" s="45">
        <v>59</v>
      </c>
      <c r="F18" s="44" t="s">
        <v>399</v>
      </c>
      <c r="G18" s="23" t="s">
        <v>400</v>
      </c>
      <c r="H18" s="23">
        <v>23</v>
      </c>
      <c r="I18" s="45">
        <v>46</v>
      </c>
      <c r="K18" s="44" t="s">
        <v>401</v>
      </c>
      <c r="L18" s="23" t="s">
        <v>402</v>
      </c>
      <c r="M18" s="45">
        <v>38</v>
      </c>
    </row>
    <row r="19" spans="1:13">
      <c r="A19" s="44" t="s">
        <v>403</v>
      </c>
      <c r="B19" s="23" t="s">
        <v>404</v>
      </c>
      <c r="C19" s="23">
        <v>25</v>
      </c>
      <c r="D19" s="45">
        <v>32</v>
      </c>
      <c r="F19" s="44" t="s">
        <v>206</v>
      </c>
      <c r="G19" s="23" t="s">
        <v>238</v>
      </c>
      <c r="H19" s="23">
        <v>15</v>
      </c>
      <c r="I19" s="45">
        <v>37</v>
      </c>
      <c r="K19" s="44" t="s">
        <v>403</v>
      </c>
      <c r="L19" s="23" t="s">
        <v>404</v>
      </c>
      <c r="M19" s="45">
        <v>37</v>
      </c>
    </row>
    <row r="20" spans="1:13" ht="16" thickBot="1">
      <c r="A20" s="44" t="s">
        <v>45</v>
      </c>
      <c r="B20" s="23" t="s">
        <v>286</v>
      </c>
      <c r="C20" s="23">
        <v>24</v>
      </c>
      <c r="D20" s="45">
        <v>54</v>
      </c>
      <c r="F20" s="46" t="s">
        <v>14</v>
      </c>
      <c r="G20" s="47" t="s">
        <v>52</v>
      </c>
      <c r="H20" s="47">
        <v>13</v>
      </c>
      <c r="I20" s="48">
        <v>50</v>
      </c>
      <c r="K20" s="44" t="s">
        <v>45</v>
      </c>
      <c r="L20" s="23" t="s">
        <v>286</v>
      </c>
      <c r="M20" s="45">
        <v>36</v>
      </c>
    </row>
    <row r="21" spans="1:13">
      <c r="A21" s="44" t="s">
        <v>405</v>
      </c>
      <c r="B21" s="23" t="s">
        <v>406</v>
      </c>
      <c r="C21" s="23">
        <v>24</v>
      </c>
      <c r="D21" s="45">
        <v>36</v>
      </c>
      <c r="K21" s="44" t="s">
        <v>405</v>
      </c>
      <c r="L21" s="23" t="s">
        <v>406</v>
      </c>
      <c r="M21" s="45">
        <v>35</v>
      </c>
    </row>
    <row r="22" spans="1:13">
      <c r="A22" s="44" t="s">
        <v>407</v>
      </c>
      <c r="B22" s="23" t="s">
        <v>408</v>
      </c>
      <c r="C22" s="23">
        <v>23</v>
      </c>
      <c r="D22" s="45">
        <v>48</v>
      </c>
      <c r="K22" s="44" t="s">
        <v>407</v>
      </c>
      <c r="L22" s="23" t="s">
        <v>408</v>
      </c>
      <c r="M22" s="45">
        <v>34</v>
      </c>
    </row>
    <row r="23" spans="1:13">
      <c r="A23" s="44" t="s">
        <v>409</v>
      </c>
      <c r="B23" s="23" t="s">
        <v>410</v>
      </c>
      <c r="C23" s="23">
        <v>23</v>
      </c>
      <c r="D23" s="45">
        <v>43</v>
      </c>
      <c r="K23" s="44" t="s">
        <v>409</v>
      </c>
      <c r="L23" s="23" t="s">
        <v>410</v>
      </c>
      <c r="M23" s="45">
        <v>34</v>
      </c>
    </row>
    <row r="24" spans="1:13">
      <c r="A24" s="44" t="s">
        <v>306</v>
      </c>
      <c r="B24" s="23" t="s">
        <v>305</v>
      </c>
      <c r="C24" s="23">
        <v>22</v>
      </c>
      <c r="D24" s="45">
        <v>49</v>
      </c>
      <c r="K24" s="44" t="s">
        <v>306</v>
      </c>
      <c r="L24" s="23" t="s">
        <v>305</v>
      </c>
      <c r="M24" s="45">
        <v>33</v>
      </c>
    </row>
    <row r="25" spans="1:13">
      <c r="A25" s="44" t="s">
        <v>30</v>
      </c>
      <c r="B25" s="23" t="s">
        <v>411</v>
      </c>
      <c r="C25" s="23">
        <v>17</v>
      </c>
      <c r="D25" s="45">
        <v>52</v>
      </c>
      <c r="K25" s="44" t="s">
        <v>30</v>
      </c>
      <c r="L25" s="23" t="s">
        <v>411</v>
      </c>
      <c r="M25" s="45">
        <v>33</v>
      </c>
    </row>
    <row r="26" spans="1:13">
      <c r="A26" s="44" t="s">
        <v>194</v>
      </c>
      <c r="B26" s="23" t="s">
        <v>54</v>
      </c>
      <c r="C26" s="23">
        <v>16</v>
      </c>
      <c r="D26" s="45">
        <v>37</v>
      </c>
      <c r="K26" s="44" t="s">
        <v>194</v>
      </c>
      <c r="L26" s="23" t="s">
        <v>54</v>
      </c>
      <c r="M26" s="45">
        <v>33</v>
      </c>
    </row>
    <row r="27" spans="1:13">
      <c r="A27" s="44" t="s">
        <v>412</v>
      </c>
      <c r="B27" s="23" t="s">
        <v>413</v>
      </c>
      <c r="C27" s="23">
        <v>16</v>
      </c>
      <c r="D27" s="45">
        <v>37</v>
      </c>
      <c r="K27" s="44" t="s">
        <v>412</v>
      </c>
      <c r="L27" s="23" t="s">
        <v>413</v>
      </c>
      <c r="M27" s="45">
        <v>32</v>
      </c>
    </row>
    <row r="28" spans="1:13">
      <c r="A28" s="44" t="s">
        <v>414</v>
      </c>
      <c r="B28" s="23" t="s">
        <v>415</v>
      </c>
      <c r="C28" s="23">
        <v>12</v>
      </c>
      <c r="D28" s="45">
        <v>31</v>
      </c>
      <c r="K28" s="44" t="s">
        <v>414</v>
      </c>
      <c r="L28" s="23" t="s">
        <v>415</v>
      </c>
      <c r="M28" s="45">
        <v>32</v>
      </c>
    </row>
    <row r="29" spans="1:13">
      <c r="A29" s="44" t="s">
        <v>416</v>
      </c>
      <c r="B29" s="23" t="s">
        <v>417</v>
      </c>
      <c r="C29" s="23">
        <v>12</v>
      </c>
      <c r="D29" s="45">
        <v>23</v>
      </c>
      <c r="K29" s="44" t="s">
        <v>416</v>
      </c>
      <c r="L29" s="23" t="s">
        <v>417</v>
      </c>
      <c r="M29" s="45">
        <v>32</v>
      </c>
    </row>
    <row r="30" spans="1:13">
      <c r="A30" s="44" t="s">
        <v>418</v>
      </c>
      <c r="B30" s="23" t="s">
        <v>419</v>
      </c>
      <c r="C30" s="23">
        <v>10</v>
      </c>
      <c r="D30" s="45">
        <v>30</v>
      </c>
      <c r="K30" s="44" t="s">
        <v>418</v>
      </c>
      <c r="L30" s="23" t="s">
        <v>419</v>
      </c>
      <c r="M30" s="45">
        <v>31</v>
      </c>
    </row>
    <row r="31" spans="1:13">
      <c r="A31" s="44" t="s">
        <v>420</v>
      </c>
      <c r="B31" s="23" t="s">
        <v>421</v>
      </c>
      <c r="C31" s="23">
        <v>5</v>
      </c>
      <c r="D31" s="45">
        <v>19</v>
      </c>
      <c r="K31" s="44" t="s">
        <v>420</v>
      </c>
      <c r="L31" s="23" t="s">
        <v>421</v>
      </c>
      <c r="M31" s="45">
        <v>31</v>
      </c>
    </row>
    <row r="32" spans="1:13" ht="16" thickBot="1">
      <c r="A32" s="212" t="s">
        <v>422</v>
      </c>
      <c r="B32" s="213" t="s">
        <v>423</v>
      </c>
      <c r="C32" s="213">
        <v>0</v>
      </c>
      <c r="D32" s="214">
        <v>20</v>
      </c>
      <c r="K32" s="212" t="s">
        <v>422</v>
      </c>
      <c r="L32" s="213" t="s">
        <v>423</v>
      </c>
      <c r="M32" s="214">
        <v>31</v>
      </c>
    </row>
    <row r="33" spans="1:13">
      <c r="A33" s="215"/>
      <c r="B33" s="215"/>
      <c r="C33" s="215"/>
      <c r="D33" s="215"/>
      <c r="K33" s="215"/>
      <c r="L33" s="215"/>
      <c r="M33" s="215"/>
    </row>
    <row r="34" spans="1:13">
      <c r="A34" s="15"/>
      <c r="B34" s="15"/>
      <c r="C34" s="15"/>
      <c r="D34" s="15"/>
      <c r="K34" s="15"/>
      <c r="L34" s="15"/>
      <c r="M34" s="15"/>
    </row>
    <row r="35" spans="1:13">
      <c r="A35" s="15"/>
      <c r="B35" s="15"/>
      <c r="C35" s="15"/>
      <c r="D35" s="15"/>
      <c r="K35" s="15"/>
      <c r="L35" s="15"/>
      <c r="M35" s="15"/>
    </row>
    <row r="36" spans="1:13">
      <c r="A36" s="15"/>
      <c r="B36" s="15"/>
      <c r="C36" s="15"/>
      <c r="D36" s="15"/>
      <c r="K36" s="15"/>
      <c r="L36" s="15"/>
      <c r="M36" s="15"/>
    </row>
    <row r="37" spans="1:13">
      <c r="A37" s="15"/>
      <c r="B37" s="15"/>
      <c r="C37" s="15"/>
      <c r="D37" s="15"/>
      <c r="K37" s="15"/>
      <c r="L37" s="15"/>
      <c r="M37" s="15"/>
    </row>
    <row r="38" spans="1:13">
      <c r="A38" s="15"/>
      <c r="B38" s="15"/>
      <c r="C38" s="15"/>
      <c r="D38" s="15"/>
      <c r="K38" s="15"/>
      <c r="L38" s="15"/>
      <c r="M38" s="15"/>
    </row>
    <row r="39" spans="1:13">
      <c r="A39" s="15"/>
      <c r="B39" s="15"/>
      <c r="C39" s="15"/>
      <c r="D39" s="15"/>
      <c r="K39" s="15"/>
      <c r="L39" s="15"/>
      <c r="M39" s="15"/>
    </row>
    <row r="40" spans="1:13">
      <c r="A40" s="15"/>
      <c r="B40" s="15"/>
      <c r="C40" s="15"/>
      <c r="D40" s="15"/>
      <c r="K40" s="15"/>
      <c r="L40" s="15"/>
      <c r="M40" s="15"/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opLeftCell="B1" workbookViewId="0">
      <selection activeCell="O5" sqref="O5:P65"/>
    </sheetView>
  </sheetViews>
  <sheetFormatPr baseColWidth="10" defaultColWidth="8.83203125" defaultRowHeight="15" x14ac:dyDescent="0"/>
  <cols>
    <col min="1" max="1" width="19.5" style="10" customWidth="1"/>
    <col min="2" max="2" width="11.6640625" style="10" customWidth="1"/>
    <col min="3" max="3" width="9.1640625" style="10" customWidth="1"/>
    <col min="4" max="4" width="4.33203125" style="10" customWidth="1"/>
    <col min="5" max="5" width="3" style="10" customWidth="1"/>
    <col min="6" max="6" width="18.5" style="10" customWidth="1"/>
    <col min="7" max="8" width="9.1640625" style="10" customWidth="1"/>
    <col min="9" max="9" width="3" customWidth="1"/>
    <col min="10" max="10" width="18.83203125" style="10" customWidth="1"/>
    <col min="11" max="11" width="10.1640625" style="10" customWidth="1"/>
    <col min="12" max="12" width="11" style="10" customWidth="1"/>
    <col min="13" max="13" width="10.83203125" customWidth="1"/>
    <col min="14" max="14" width="3.1640625" customWidth="1"/>
    <col min="15" max="15" width="19.5" style="10" customWidth="1"/>
    <col min="16" max="16" width="10.83203125" style="10" customWidth="1"/>
    <col min="17" max="18" width="9.1640625" style="10" customWidth="1"/>
  </cols>
  <sheetData>
    <row r="1" spans="1:16" customFormat="1" ht="18">
      <c r="A1" s="451" t="s">
        <v>424</v>
      </c>
      <c r="B1" s="451"/>
      <c r="C1" s="10"/>
      <c r="D1" s="10"/>
      <c r="E1" s="10"/>
      <c r="F1" s="10"/>
      <c r="G1" s="10"/>
      <c r="H1" s="10"/>
      <c r="J1" s="10"/>
      <c r="K1" s="10"/>
      <c r="L1" s="10"/>
      <c r="O1" s="10"/>
      <c r="P1" s="10"/>
    </row>
    <row r="2" spans="1:16" customFormat="1" ht="18">
      <c r="A2" s="96"/>
      <c r="B2" s="96"/>
      <c r="C2" s="10"/>
      <c r="D2" s="10"/>
      <c r="E2" s="10"/>
      <c r="F2" s="10"/>
      <c r="G2" s="10"/>
      <c r="H2" s="10"/>
      <c r="J2" s="10"/>
      <c r="K2" s="10"/>
      <c r="L2" s="10"/>
      <c r="O2" s="10"/>
      <c r="P2" s="10"/>
    </row>
    <row r="3" spans="1:16" customFormat="1" ht="16" thickBot="1">
      <c r="A3" s="10" t="s">
        <v>35</v>
      </c>
      <c r="B3" s="10"/>
      <c r="C3" s="10"/>
      <c r="D3" s="10"/>
      <c r="E3" s="10"/>
      <c r="F3" s="10" t="s">
        <v>271</v>
      </c>
      <c r="G3" s="10"/>
      <c r="H3" s="10"/>
      <c r="J3" s="10" t="s">
        <v>272</v>
      </c>
      <c r="K3" s="10"/>
      <c r="L3" s="10"/>
      <c r="O3" s="10"/>
      <c r="P3" s="10"/>
    </row>
    <row r="4" spans="1:16" customFormat="1" ht="17" thickTop="1" thickBot="1">
      <c r="A4" s="50" t="s">
        <v>32</v>
      </c>
      <c r="B4" s="50" t="s">
        <v>225</v>
      </c>
      <c r="C4" s="50" t="s">
        <v>226</v>
      </c>
      <c r="D4" s="10"/>
      <c r="E4" s="10"/>
      <c r="F4" s="97" t="s">
        <v>32</v>
      </c>
      <c r="G4" s="97" t="s">
        <v>225</v>
      </c>
      <c r="H4" s="97" t="s">
        <v>226</v>
      </c>
      <c r="J4" s="97" t="s">
        <v>32</v>
      </c>
      <c r="K4" s="97" t="s">
        <v>225</v>
      </c>
      <c r="L4" s="97" t="s">
        <v>226</v>
      </c>
      <c r="M4" s="97" t="s">
        <v>273</v>
      </c>
      <c r="O4" s="97" t="s">
        <v>32</v>
      </c>
      <c r="P4" s="97" t="s">
        <v>53</v>
      </c>
    </row>
    <row r="5" spans="1:16" customFormat="1" ht="16" thickTop="1">
      <c r="A5" s="51" t="s">
        <v>4</v>
      </c>
      <c r="B5" s="51">
        <v>68</v>
      </c>
      <c r="C5" s="52">
        <v>131</v>
      </c>
      <c r="D5" s="10" t="s">
        <v>195</v>
      </c>
      <c r="E5" s="10"/>
      <c r="F5" s="42" t="s">
        <v>21</v>
      </c>
      <c r="G5" s="32">
        <v>41</v>
      </c>
      <c r="H5" s="43">
        <v>70</v>
      </c>
      <c r="J5" s="42" t="s">
        <v>10</v>
      </c>
      <c r="K5" s="32">
        <v>19</v>
      </c>
      <c r="L5" s="32">
        <v>31</v>
      </c>
      <c r="M5" s="43">
        <v>2</v>
      </c>
      <c r="O5" s="42" t="s">
        <v>21</v>
      </c>
      <c r="P5" s="43">
        <v>55</v>
      </c>
    </row>
    <row r="6" spans="1:16" customFormat="1">
      <c r="A6" s="23" t="s">
        <v>10</v>
      </c>
      <c r="B6" s="23">
        <v>63</v>
      </c>
      <c r="C6" s="45">
        <v>104</v>
      </c>
      <c r="D6" s="10" t="s">
        <v>196</v>
      </c>
      <c r="E6" s="10"/>
      <c r="F6" s="44" t="s">
        <v>9</v>
      </c>
      <c r="G6" s="23">
        <v>35</v>
      </c>
      <c r="H6" s="45">
        <v>62</v>
      </c>
      <c r="J6" s="44" t="s">
        <v>21</v>
      </c>
      <c r="K6" s="23">
        <v>16</v>
      </c>
      <c r="L6" s="23">
        <v>20</v>
      </c>
      <c r="M6" s="45">
        <v>1</v>
      </c>
      <c r="O6" s="44" t="s">
        <v>10</v>
      </c>
      <c r="P6" s="45">
        <v>52</v>
      </c>
    </row>
    <row r="7" spans="1:16" customFormat="1">
      <c r="A7" s="23" t="s">
        <v>21</v>
      </c>
      <c r="B7" s="23">
        <v>62</v>
      </c>
      <c r="C7" s="45">
        <v>121</v>
      </c>
      <c r="D7" s="10" t="s">
        <v>195</v>
      </c>
      <c r="E7" s="10"/>
      <c r="F7" s="44" t="s">
        <v>4</v>
      </c>
      <c r="G7" s="23">
        <v>34</v>
      </c>
      <c r="H7" s="45">
        <v>74</v>
      </c>
      <c r="J7" s="44" t="s">
        <v>6</v>
      </c>
      <c r="K7" s="23">
        <v>11</v>
      </c>
      <c r="L7" s="23">
        <v>31</v>
      </c>
      <c r="M7" s="45">
        <v>3</v>
      </c>
      <c r="O7" s="44" t="s">
        <v>6</v>
      </c>
      <c r="P7" s="45">
        <v>50</v>
      </c>
    </row>
    <row r="8" spans="1:16" customFormat="1" ht="16" thickBot="1">
      <c r="A8" s="23" t="s">
        <v>5</v>
      </c>
      <c r="B8" s="23">
        <v>61</v>
      </c>
      <c r="C8" s="45">
        <v>82</v>
      </c>
      <c r="D8" s="10" t="s">
        <v>196</v>
      </c>
      <c r="E8" s="10"/>
      <c r="F8" s="44" t="s">
        <v>325</v>
      </c>
      <c r="G8" s="23">
        <v>29</v>
      </c>
      <c r="H8" s="45">
        <v>48</v>
      </c>
      <c r="J8" s="46" t="s">
        <v>9</v>
      </c>
      <c r="K8" s="47">
        <v>2</v>
      </c>
      <c r="L8" s="47">
        <v>25</v>
      </c>
      <c r="M8" s="48">
        <v>4</v>
      </c>
      <c r="O8" s="44" t="s">
        <v>9</v>
      </c>
      <c r="P8" s="45">
        <v>48</v>
      </c>
    </row>
    <row r="9" spans="1:16" customFormat="1">
      <c r="A9" s="23" t="s">
        <v>394</v>
      </c>
      <c r="B9" s="23">
        <v>58</v>
      </c>
      <c r="C9" s="45">
        <v>85</v>
      </c>
      <c r="D9" s="10" t="s">
        <v>195</v>
      </c>
      <c r="E9" s="10"/>
      <c r="F9" s="44" t="s">
        <v>394</v>
      </c>
      <c r="G9" s="23">
        <v>27</v>
      </c>
      <c r="H9" s="45">
        <v>61</v>
      </c>
      <c r="J9" s="10"/>
      <c r="K9" s="10"/>
      <c r="L9" s="10"/>
      <c r="O9" s="44" t="s">
        <v>4</v>
      </c>
      <c r="P9" s="45">
        <v>47</v>
      </c>
    </row>
    <row r="10" spans="1:16" customFormat="1">
      <c r="A10" s="23" t="s">
        <v>13</v>
      </c>
      <c r="B10" s="23">
        <v>57</v>
      </c>
      <c r="C10" s="45">
        <v>51</v>
      </c>
      <c r="D10" s="10" t="s">
        <v>196</v>
      </c>
      <c r="E10" s="10"/>
      <c r="F10" s="44" t="s">
        <v>425</v>
      </c>
      <c r="G10" s="23">
        <v>23</v>
      </c>
      <c r="H10" s="45">
        <v>46</v>
      </c>
      <c r="J10" s="10"/>
      <c r="K10" s="10"/>
      <c r="L10" s="10"/>
      <c r="O10" s="44" t="s">
        <v>45</v>
      </c>
      <c r="P10" s="45">
        <v>46</v>
      </c>
    </row>
    <row r="11" spans="1:16" customFormat="1">
      <c r="A11" s="23" t="s">
        <v>401</v>
      </c>
      <c r="B11" s="23">
        <v>55</v>
      </c>
      <c r="C11" s="45">
        <v>75</v>
      </c>
      <c r="D11" s="10" t="s">
        <v>195</v>
      </c>
      <c r="E11" s="10"/>
      <c r="F11" s="44" t="s">
        <v>401</v>
      </c>
      <c r="G11" s="23">
        <v>19</v>
      </c>
      <c r="H11" s="45">
        <v>57</v>
      </c>
      <c r="J11" s="10"/>
      <c r="K11" s="10"/>
      <c r="L11" s="10"/>
      <c r="O11" s="44" t="s">
        <v>206</v>
      </c>
      <c r="P11" s="45">
        <v>45</v>
      </c>
    </row>
    <row r="12" spans="1:16" customFormat="1" ht="16" thickBot="1">
      <c r="A12" s="23" t="s">
        <v>6</v>
      </c>
      <c r="B12" s="23">
        <v>54</v>
      </c>
      <c r="C12" s="45">
        <v>97</v>
      </c>
      <c r="D12" s="10" t="s">
        <v>196</v>
      </c>
      <c r="E12" s="10"/>
      <c r="F12" s="46" t="s">
        <v>286</v>
      </c>
      <c r="G12" s="47">
        <v>16</v>
      </c>
      <c r="H12" s="48">
        <v>41</v>
      </c>
      <c r="J12" s="10"/>
      <c r="K12" s="10"/>
      <c r="L12" s="10"/>
      <c r="O12" s="44" t="s">
        <v>325</v>
      </c>
      <c r="P12" s="45">
        <v>44</v>
      </c>
    </row>
    <row r="13" spans="1:16" customFormat="1">
      <c r="A13" s="23" t="s">
        <v>286</v>
      </c>
      <c r="B13" s="23">
        <v>54</v>
      </c>
      <c r="C13" s="45">
        <v>68</v>
      </c>
      <c r="D13" s="10" t="s">
        <v>195</v>
      </c>
      <c r="E13" s="10"/>
      <c r="F13" s="10"/>
      <c r="G13" s="10"/>
      <c r="H13" s="10"/>
      <c r="J13" s="10"/>
      <c r="K13" s="10"/>
      <c r="L13" s="10"/>
      <c r="O13" s="44" t="s">
        <v>394</v>
      </c>
      <c r="P13" s="45">
        <v>43</v>
      </c>
    </row>
    <row r="14" spans="1:16" customFormat="1" ht="16" thickBot="1">
      <c r="A14" s="23" t="s">
        <v>45</v>
      </c>
      <c r="B14" s="23">
        <v>53</v>
      </c>
      <c r="C14" s="45">
        <v>73</v>
      </c>
      <c r="D14" s="10" t="s">
        <v>196</v>
      </c>
      <c r="E14" s="10"/>
      <c r="F14" s="10" t="s">
        <v>274</v>
      </c>
      <c r="G14" s="10"/>
      <c r="H14" s="10"/>
      <c r="J14" s="10"/>
      <c r="K14" s="10"/>
      <c r="L14" s="10"/>
      <c r="O14" s="44" t="s">
        <v>425</v>
      </c>
      <c r="P14" s="45">
        <v>42</v>
      </c>
    </row>
    <row r="15" spans="1:16" customFormat="1" ht="17" thickTop="1" thickBot="1">
      <c r="A15" s="23" t="s">
        <v>425</v>
      </c>
      <c r="B15" s="23">
        <v>53</v>
      </c>
      <c r="C15" s="45">
        <v>72</v>
      </c>
      <c r="D15" s="10" t="s">
        <v>195</v>
      </c>
      <c r="E15" s="10"/>
      <c r="F15" s="97" t="s">
        <v>32</v>
      </c>
      <c r="G15" s="97" t="s">
        <v>225</v>
      </c>
      <c r="H15" s="97" t="s">
        <v>226</v>
      </c>
      <c r="J15" s="10"/>
      <c r="K15" s="10"/>
      <c r="L15" s="10"/>
      <c r="O15" s="44" t="s">
        <v>5</v>
      </c>
      <c r="P15" s="45">
        <v>41</v>
      </c>
    </row>
    <row r="16" spans="1:16" customFormat="1" ht="16" thickTop="1">
      <c r="A16" s="23" t="s">
        <v>206</v>
      </c>
      <c r="B16" s="23">
        <v>52</v>
      </c>
      <c r="C16" s="45">
        <v>85</v>
      </c>
      <c r="D16" s="10" t="s">
        <v>196</v>
      </c>
      <c r="E16" s="10"/>
      <c r="F16" s="42" t="s">
        <v>6</v>
      </c>
      <c r="G16" s="32">
        <v>45</v>
      </c>
      <c r="H16" s="43">
        <v>66</v>
      </c>
      <c r="J16" s="10"/>
      <c r="K16" s="10"/>
      <c r="L16" s="10"/>
      <c r="O16" s="44" t="s">
        <v>197</v>
      </c>
      <c r="P16" s="45">
        <v>40</v>
      </c>
    </row>
    <row r="17" spans="1:16" customFormat="1">
      <c r="A17" s="23" t="s">
        <v>9</v>
      </c>
      <c r="B17" s="23">
        <v>51</v>
      </c>
      <c r="C17" s="45">
        <v>92</v>
      </c>
      <c r="D17" s="10" t="s">
        <v>195</v>
      </c>
      <c r="E17" s="10"/>
      <c r="F17" s="44" t="s">
        <v>10</v>
      </c>
      <c r="G17" s="23">
        <v>44</v>
      </c>
      <c r="H17" s="45">
        <v>94</v>
      </c>
      <c r="J17" s="10"/>
      <c r="K17" s="10"/>
      <c r="L17" s="10"/>
      <c r="O17" s="44" t="s">
        <v>284</v>
      </c>
      <c r="P17" s="45">
        <v>39</v>
      </c>
    </row>
    <row r="18" spans="1:16" customFormat="1">
      <c r="A18" s="23" t="s">
        <v>284</v>
      </c>
      <c r="B18" s="23">
        <v>50</v>
      </c>
      <c r="C18" s="45">
        <v>92</v>
      </c>
      <c r="D18" s="10" t="s">
        <v>196</v>
      </c>
      <c r="E18" s="10"/>
      <c r="F18" s="44" t="s">
        <v>45</v>
      </c>
      <c r="G18" s="23">
        <v>30</v>
      </c>
      <c r="H18" s="45">
        <v>71</v>
      </c>
      <c r="J18" s="10"/>
      <c r="K18" s="10"/>
      <c r="L18" s="10"/>
      <c r="O18" s="44" t="s">
        <v>401</v>
      </c>
      <c r="P18" s="45">
        <v>38</v>
      </c>
    </row>
    <row r="19" spans="1:16" customFormat="1">
      <c r="A19" s="23" t="s">
        <v>325</v>
      </c>
      <c r="B19" s="23">
        <v>50</v>
      </c>
      <c r="C19" s="45">
        <v>87</v>
      </c>
      <c r="D19" s="10" t="s">
        <v>195</v>
      </c>
      <c r="E19" s="10"/>
      <c r="F19" s="44" t="s">
        <v>206</v>
      </c>
      <c r="G19" s="23">
        <v>29</v>
      </c>
      <c r="H19" s="45">
        <v>63</v>
      </c>
      <c r="J19" s="10"/>
      <c r="K19" s="10"/>
      <c r="L19" s="10"/>
      <c r="O19" s="44" t="s">
        <v>286</v>
      </c>
      <c r="P19" s="45">
        <v>37</v>
      </c>
    </row>
    <row r="20" spans="1:16" customFormat="1">
      <c r="A20" s="23" t="s">
        <v>197</v>
      </c>
      <c r="B20" s="23">
        <v>50</v>
      </c>
      <c r="C20" s="45">
        <v>83</v>
      </c>
      <c r="D20" s="10" t="s">
        <v>196</v>
      </c>
      <c r="E20" s="10"/>
      <c r="F20" s="44" t="s">
        <v>5</v>
      </c>
      <c r="G20" s="23">
        <v>22</v>
      </c>
      <c r="H20" s="45">
        <v>76</v>
      </c>
      <c r="J20" s="10"/>
      <c r="K20" s="10"/>
      <c r="L20" s="10"/>
      <c r="O20" s="44" t="s">
        <v>13</v>
      </c>
      <c r="P20" s="45">
        <v>36</v>
      </c>
    </row>
    <row r="21" spans="1:16" customFormat="1">
      <c r="A21" s="23" t="s">
        <v>305</v>
      </c>
      <c r="B21" s="23">
        <v>50</v>
      </c>
      <c r="C21" s="45">
        <v>74</v>
      </c>
      <c r="D21" s="10"/>
      <c r="E21" s="10"/>
      <c r="F21" s="44" t="s">
        <v>197</v>
      </c>
      <c r="G21" s="23">
        <v>22</v>
      </c>
      <c r="H21" s="45">
        <v>75</v>
      </c>
      <c r="J21" s="10"/>
      <c r="K21" s="10"/>
      <c r="L21" s="10"/>
      <c r="O21" s="44" t="s">
        <v>305</v>
      </c>
      <c r="P21" s="45">
        <v>35</v>
      </c>
    </row>
    <row r="22" spans="1:16" customFormat="1">
      <c r="A22" s="23" t="s">
        <v>199</v>
      </c>
      <c r="B22" s="23">
        <v>50</v>
      </c>
      <c r="C22" s="45">
        <v>70</v>
      </c>
      <c r="D22" s="10"/>
      <c r="E22" s="10"/>
      <c r="F22" s="44" t="s">
        <v>284</v>
      </c>
      <c r="G22" s="23">
        <v>20</v>
      </c>
      <c r="H22" s="45">
        <v>73</v>
      </c>
      <c r="J22" s="10"/>
      <c r="K22" s="10"/>
      <c r="L22" s="10"/>
      <c r="O22" s="44" t="s">
        <v>199</v>
      </c>
      <c r="P22" s="45">
        <v>34</v>
      </c>
    </row>
    <row r="23" spans="1:16" customFormat="1" ht="16" thickBot="1">
      <c r="A23" s="23" t="s">
        <v>57</v>
      </c>
      <c r="B23" s="23">
        <v>49</v>
      </c>
      <c r="C23" s="45">
        <v>87</v>
      </c>
      <c r="D23" s="10"/>
      <c r="E23" s="10"/>
      <c r="F23" s="46" t="s">
        <v>13</v>
      </c>
      <c r="G23" s="47">
        <v>14</v>
      </c>
      <c r="H23" s="48">
        <v>64</v>
      </c>
      <c r="J23" s="10"/>
      <c r="K23" s="10"/>
      <c r="L23" s="10"/>
      <c r="O23" s="44" t="s">
        <v>57</v>
      </c>
      <c r="P23" s="45">
        <v>34</v>
      </c>
    </row>
    <row r="24" spans="1:16" customFormat="1">
      <c r="A24" s="23" t="s">
        <v>306</v>
      </c>
      <c r="B24" s="23">
        <v>49</v>
      </c>
      <c r="C24" s="45">
        <v>74</v>
      </c>
      <c r="D24" s="10"/>
      <c r="E24" s="10"/>
      <c r="F24" s="10"/>
      <c r="G24" s="10"/>
      <c r="H24" s="10"/>
      <c r="J24" s="10"/>
      <c r="K24" s="10"/>
      <c r="L24" s="10"/>
      <c r="O24" s="44" t="s">
        <v>306</v>
      </c>
      <c r="P24" s="45">
        <v>33</v>
      </c>
    </row>
    <row r="25" spans="1:16" customFormat="1">
      <c r="A25" s="23" t="s">
        <v>402</v>
      </c>
      <c r="B25" s="23">
        <v>48</v>
      </c>
      <c r="C25" s="45">
        <v>81</v>
      </c>
      <c r="D25" s="10"/>
      <c r="E25" s="10"/>
      <c r="F25" s="10"/>
      <c r="G25" s="10"/>
      <c r="H25" s="10"/>
      <c r="J25" s="10"/>
      <c r="K25" s="10"/>
      <c r="L25" s="10"/>
      <c r="O25" s="44" t="s">
        <v>402</v>
      </c>
      <c r="P25" s="45">
        <v>33</v>
      </c>
    </row>
    <row r="26" spans="1:16" customFormat="1">
      <c r="A26" s="23" t="s">
        <v>413</v>
      </c>
      <c r="B26" s="23">
        <v>47</v>
      </c>
      <c r="C26" s="45">
        <v>67</v>
      </c>
      <c r="D26" s="10"/>
      <c r="E26" s="10"/>
      <c r="F26" s="10"/>
      <c r="G26" s="10"/>
      <c r="H26" s="10"/>
      <c r="J26" s="10"/>
      <c r="K26" s="10"/>
      <c r="L26" s="10"/>
      <c r="O26" s="44" t="s">
        <v>413</v>
      </c>
      <c r="P26" s="45">
        <v>33</v>
      </c>
    </row>
    <row r="27" spans="1:16" customFormat="1">
      <c r="A27" s="23" t="s">
        <v>399</v>
      </c>
      <c r="B27" s="23">
        <v>47</v>
      </c>
      <c r="C27" s="45">
        <v>62</v>
      </c>
      <c r="D27" s="10"/>
      <c r="E27" s="10"/>
      <c r="F27" s="10"/>
      <c r="G27" s="10"/>
      <c r="H27" s="10"/>
      <c r="J27" s="10"/>
      <c r="K27" s="10"/>
      <c r="L27" s="10"/>
      <c r="O27" s="44" t="s">
        <v>399</v>
      </c>
      <c r="P27" s="45">
        <v>32</v>
      </c>
    </row>
    <row r="28" spans="1:16" customFormat="1">
      <c r="A28" s="23" t="s">
        <v>7</v>
      </c>
      <c r="B28" s="23">
        <v>46</v>
      </c>
      <c r="C28" s="45">
        <v>84</v>
      </c>
      <c r="D28" s="10"/>
      <c r="E28" s="10"/>
      <c r="F28" s="10"/>
      <c r="G28" s="10"/>
      <c r="H28" s="10"/>
      <c r="J28" s="10"/>
      <c r="K28" s="10"/>
      <c r="L28" s="10"/>
      <c r="O28" s="44" t="s">
        <v>7</v>
      </c>
      <c r="P28" s="45">
        <v>32</v>
      </c>
    </row>
    <row r="29" spans="1:16" customFormat="1">
      <c r="A29" s="23" t="s">
        <v>30</v>
      </c>
      <c r="B29" s="23">
        <v>46</v>
      </c>
      <c r="C29" s="45">
        <v>59</v>
      </c>
      <c r="D29" s="10"/>
      <c r="E29" s="10"/>
      <c r="F29" s="10"/>
      <c r="G29" s="10"/>
      <c r="H29" s="10"/>
      <c r="J29" s="10"/>
      <c r="K29" s="10"/>
      <c r="L29" s="10"/>
      <c r="O29" s="44" t="s">
        <v>30</v>
      </c>
      <c r="P29" s="45">
        <v>32</v>
      </c>
    </row>
    <row r="30" spans="1:16" customFormat="1">
      <c r="A30" s="23" t="s">
        <v>52</v>
      </c>
      <c r="B30" s="23">
        <v>45</v>
      </c>
      <c r="C30" s="45">
        <v>74</v>
      </c>
      <c r="D30" s="10"/>
      <c r="E30" s="10"/>
      <c r="F30" s="10"/>
      <c r="G30" s="10"/>
      <c r="H30" s="10"/>
      <c r="J30" s="10"/>
      <c r="K30" s="10"/>
      <c r="L30" s="10"/>
      <c r="O30" s="44" t="s">
        <v>52</v>
      </c>
      <c r="P30" s="45">
        <v>31</v>
      </c>
    </row>
    <row r="31" spans="1:16" customFormat="1">
      <c r="A31" s="23" t="s">
        <v>326</v>
      </c>
      <c r="B31" s="23">
        <v>45</v>
      </c>
      <c r="C31" s="45">
        <v>49</v>
      </c>
      <c r="D31" s="10"/>
      <c r="E31" s="10"/>
      <c r="F31" s="10"/>
      <c r="G31" s="10"/>
      <c r="H31" s="10"/>
      <c r="J31" s="10"/>
      <c r="K31" s="10"/>
      <c r="L31" s="10"/>
      <c r="O31" s="44" t="s">
        <v>326</v>
      </c>
      <c r="P31" s="45">
        <v>31</v>
      </c>
    </row>
    <row r="32" spans="1:16" customFormat="1">
      <c r="A32" s="23" t="s">
        <v>403</v>
      </c>
      <c r="B32" s="23">
        <v>44</v>
      </c>
      <c r="C32" s="45">
        <v>69</v>
      </c>
      <c r="D32" s="10"/>
      <c r="E32" s="10"/>
      <c r="F32" s="10"/>
      <c r="G32" s="10"/>
      <c r="H32" s="10"/>
      <c r="J32" s="10"/>
      <c r="K32" s="10"/>
      <c r="L32" s="10"/>
      <c r="O32" s="44" t="s">
        <v>403</v>
      </c>
      <c r="P32" s="45">
        <v>31</v>
      </c>
    </row>
    <row r="33" spans="1:16" customFormat="1">
      <c r="A33" s="23" t="s">
        <v>426</v>
      </c>
      <c r="B33" s="23">
        <v>43</v>
      </c>
      <c r="C33" s="45">
        <v>55</v>
      </c>
      <c r="D33" s="10"/>
      <c r="E33" s="10"/>
      <c r="F33" s="10"/>
      <c r="G33" s="10"/>
      <c r="H33" s="10"/>
      <c r="J33" s="10"/>
      <c r="K33" s="10"/>
      <c r="L33" s="10"/>
      <c r="O33" s="44" t="s">
        <v>426</v>
      </c>
      <c r="P33" s="45">
        <v>30</v>
      </c>
    </row>
    <row r="34" spans="1:16" customFormat="1">
      <c r="A34" s="23" t="s">
        <v>287</v>
      </c>
      <c r="B34" s="23">
        <v>42</v>
      </c>
      <c r="C34" s="45">
        <v>70</v>
      </c>
      <c r="D34" s="10"/>
      <c r="E34" s="10"/>
      <c r="F34" s="10"/>
      <c r="G34" s="10"/>
      <c r="H34" s="10"/>
      <c r="J34" s="10"/>
      <c r="K34" s="10"/>
      <c r="L34" s="10"/>
      <c r="O34" s="44" t="s">
        <v>287</v>
      </c>
      <c r="P34" s="45">
        <v>30</v>
      </c>
    </row>
    <row r="35" spans="1:16" customFormat="1">
      <c r="A35" s="23" t="s">
        <v>409</v>
      </c>
      <c r="B35" s="23">
        <v>42</v>
      </c>
      <c r="C35" s="45">
        <v>48</v>
      </c>
      <c r="D35" s="10"/>
      <c r="E35" s="10"/>
      <c r="F35" s="10"/>
      <c r="G35" s="10"/>
      <c r="H35" s="10"/>
      <c r="J35" s="10"/>
      <c r="K35" s="10"/>
      <c r="L35" s="10"/>
      <c r="O35" s="44" t="s">
        <v>409</v>
      </c>
      <c r="P35" s="45">
        <v>30</v>
      </c>
    </row>
    <row r="36" spans="1:16" customFormat="1">
      <c r="A36" s="23" t="s">
        <v>54</v>
      </c>
      <c r="B36" s="23">
        <v>41</v>
      </c>
      <c r="C36" s="45">
        <v>76</v>
      </c>
      <c r="D36" s="10"/>
      <c r="E36" s="10"/>
      <c r="F36" s="10"/>
      <c r="G36" s="10"/>
      <c r="H36" s="10"/>
      <c r="J36" s="10"/>
      <c r="K36" s="10"/>
      <c r="L36" s="10"/>
      <c r="O36" s="44" t="s">
        <v>54</v>
      </c>
      <c r="P36" s="45">
        <v>29</v>
      </c>
    </row>
    <row r="37" spans="1:16" customFormat="1">
      <c r="A37" s="23" t="s">
        <v>396</v>
      </c>
      <c r="B37" s="23">
        <v>41</v>
      </c>
      <c r="C37" s="45">
        <v>66</v>
      </c>
      <c r="D37" s="10"/>
      <c r="E37" s="10"/>
      <c r="F37" s="10"/>
      <c r="G37" s="10"/>
      <c r="H37" s="10"/>
      <c r="J37" s="10"/>
      <c r="K37" s="10"/>
      <c r="L37" s="10"/>
      <c r="O37" s="44" t="s">
        <v>396</v>
      </c>
      <c r="P37" s="45">
        <v>29</v>
      </c>
    </row>
    <row r="38" spans="1:16" customFormat="1">
      <c r="A38" s="23" t="s">
        <v>240</v>
      </c>
      <c r="B38" s="23">
        <v>40</v>
      </c>
      <c r="C38" s="45">
        <v>47</v>
      </c>
      <c r="D38" s="10"/>
      <c r="E38" s="10"/>
      <c r="F38" s="10"/>
      <c r="G38" s="10"/>
      <c r="H38" s="10"/>
      <c r="J38" s="10"/>
      <c r="K38" s="10"/>
      <c r="L38" s="10"/>
      <c r="O38" s="44" t="s">
        <v>240</v>
      </c>
      <c r="P38" s="45">
        <v>29</v>
      </c>
    </row>
    <row r="39" spans="1:16" customFormat="1">
      <c r="A39" s="23" t="s">
        <v>427</v>
      </c>
      <c r="B39" s="23">
        <v>39</v>
      </c>
      <c r="C39" s="45">
        <v>65</v>
      </c>
      <c r="D39" s="10"/>
      <c r="E39" s="10"/>
      <c r="F39" s="10"/>
      <c r="G39" s="10"/>
      <c r="H39" s="10"/>
      <c r="J39" s="10"/>
      <c r="K39" s="10"/>
      <c r="L39" s="10"/>
      <c r="O39" s="44" t="s">
        <v>427</v>
      </c>
      <c r="P39" s="45">
        <v>28</v>
      </c>
    </row>
    <row r="40" spans="1:16" customFormat="1">
      <c r="A40" s="23" t="s">
        <v>412</v>
      </c>
      <c r="B40" s="23">
        <v>39</v>
      </c>
      <c r="C40" s="45">
        <v>37</v>
      </c>
      <c r="D40" s="10"/>
      <c r="E40" s="10"/>
      <c r="F40" s="10"/>
      <c r="G40" s="10"/>
      <c r="H40" s="10"/>
      <c r="J40" s="10"/>
      <c r="K40" s="10"/>
      <c r="L40" s="10"/>
      <c r="O40" s="44" t="s">
        <v>412</v>
      </c>
      <c r="P40" s="45">
        <v>28</v>
      </c>
    </row>
    <row r="41" spans="1:16" customFormat="1">
      <c r="A41" s="23" t="s">
        <v>428</v>
      </c>
      <c r="B41" s="23">
        <v>38</v>
      </c>
      <c r="C41" s="45">
        <v>51</v>
      </c>
      <c r="D41" s="10"/>
      <c r="E41" s="10"/>
      <c r="F41" s="10"/>
      <c r="G41" s="10"/>
      <c r="H41" s="10"/>
      <c r="J41" s="10"/>
      <c r="K41" s="10"/>
      <c r="L41" s="10"/>
      <c r="O41" s="44" t="s">
        <v>428</v>
      </c>
      <c r="P41" s="45">
        <v>27</v>
      </c>
    </row>
    <row r="42" spans="1:16" customFormat="1">
      <c r="A42" s="23" t="s">
        <v>12</v>
      </c>
      <c r="B42" s="23">
        <v>36</v>
      </c>
      <c r="C42" s="45">
        <v>56</v>
      </c>
      <c r="D42" s="10"/>
      <c r="E42" s="10"/>
      <c r="F42" s="10"/>
      <c r="G42" s="10"/>
      <c r="H42" s="10"/>
      <c r="J42" s="10"/>
      <c r="K42" s="10"/>
      <c r="L42" s="10"/>
      <c r="O42" s="44" t="s">
        <v>12</v>
      </c>
      <c r="P42" s="45">
        <v>27</v>
      </c>
    </row>
    <row r="43" spans="1:16" customFormat="1">
      <c r="A43" s="23" t="s">
        <v>238</v>
      </c>
      <c r="B43" s="23">
        <v>36</v>
      </c>
      <c r="C43" s="45">
        <v>54</v>
      </c>
      <c r="D43" s="10"/>
      <c r="E43" s="10"/>
      <c r="F43" s="10"/>
      <c r="G43" s="10"/>
      <c r="H43" s="10"/>
      <c r="J43" s="10"/>
      <c r="K43" s="10"/>
      <c r="L43" s="10"/>
      <c r="O43" s="44" t="s">
        <v>238</v>
      </c>
      <c r="P43" s="45">
        <v>26</v>
      </c>
    </row>
    <row r="44" spans="1:16" customFormat="1">
      <c r="A44" s="23" t="s">
        <v>429</v>
      </c>
      <c r="B44" s="23">
        <v>36</v>
      </c>
      <c r="C44" s="45">
        <v>42</v>
      </c>
      <c r="D44" s="10"/>
      <c r="E44" s="10"/>
      <c r="F44" s="10"/>
      <c r="G44" s="10"/>
      <c r="H44" s="10"/>
      <c r="J44" s="10"/>
      <c r="K44" s="10"/>
      <c r="L44" s="10"/>
      <c r="O44" s="44" t="s">
        <v>429</v>
      </c>
      <c r="P44" s="45">
        <v>26</v>
      </c>
    </row>
    <row r="45" spans="1:16" customFormat="1">
      <c r="A45" s="23" t="s">
        <v>430</v>
      </c>
      <c r="B45" s="23">
        <v>35</v>
      </c>
      <c r="C45" s="45">
        <v>53</v>
      </c>
      <c r="D45" s="10"/>
      <c r="E45" s="10"/>
      <c r="F45" s="10"/>
      <c r="G45" s="10"/>
      <c r="H45" s="10"/>
      <c r="J45" s="10"/>
      <c r="K45" s="10"/>
      <c r="L45" s="10"/>
      <c r="O45" s="44" t="s">
        <v>430</v>
      </c>
      <c r="P45" s="45">
        <v>25</v>
      </c>
    </row>
    <row r="46" spans="1:16" customFormat="1">
      <c r="A46" s="23" t="s">
        <v>221</v>
      </c>
      <c r="B46" s="23">
        <v>34</v>
      </c>
      <c r="C46" s="45">
        <v>44</v>
      </c>
      <c r="D46" s="10"/>
      <c r="E46" s="10"/>
      <c r="F46" s="10"/>
      <c r="G46" s="10"/>
      <c r="H46" s="10"/>
      <c r="J46" s="10"/>
      <c r="K46" s="10"/>
      <c r="L46" s="10"/>
      <c r="O46" s="44" t="s">
        <v>221</v>
      </c>
      <c r="P46" s="45">
        <v>25</v>
      </c>
    </row>
    <row r="47" spans="1:16" customFormat="1">
      <c r="A47" s="23" t="s">
        <v>395</v>
      </c>
      <c r="B47" s="23">
        <v>33</v>
      </c>
      <c r="C47" s="45">
        <v>53</v>
      </c>
      <c r="D47" s="10"/>
      <c r="E47" s="10"/>
      <c r="F47" s="10"/>
      <c r="G47" s="10"/>
      <c r="H47" s="10"/>
      <c r="J47" s="10"/>
      <c r="K47" s="10"/>
      <c r="L47" s="10"/>
      <c r="O47" s="44" t="s">
        <v>395</v>
      </c>
      <c r="P47" s="45">
        <v>24</v>
      </c>
    </row>
    <row r="48" spans="1:16" customFormat="1">
      <c r="A48" s="23" t="s">
        <v>405</v>
      </c>
      <c r="B48" s="23">
        <v>32</v>
      </c>
      <c r="C48" s="45">
        <v>53</v>
      </c>
      <c r="D48" s="10"/>
      <c r="E48" s="10"/>
      <c r="F48" s="10"/>
      <c r="G48" s="10"/>
      <c r="H48" s="10"/>
      <c r="J48" s="10"/>
      <c r="K48" s="10"/>
      <c r="L48" s="10"/>
      <c r="O48" s="44" t="s">
        <v>405</v>
      </c>
      <c r="P48" s="45">
        <v>24</v>
      </c>
    </row>
    <row r="49" spans="1:16" customFormat="1">
      <c r="A49" s="23" t="s">
        <v>406</v>
      </c>
      <c r="B49" s="23">
        <v>30</v>
      </c>
      <c r="C49" s="45">
        <v>40</v>
      </c>
      <c r="D49" s="10"/>
      <c r="E49" s="10"/>
      <c r="F49" s="10"/>
      <c r="G49" s="10"/>
      <c r="H49" s="10"/>
      <c r="J49" s="10"/>
      <c r="K49" s="10"/>
      <c r="L49" s="10"/>
      <c r="O49" s="44" t="s">
        <v>406</v>
      </c>
      <c r="P49" s="45">
        <v>23</v>
      </c>
    </row>
    <row r="50" spans="1:16" customFormat="1">
      <c r="A50" s="23" t="s">
        <v>14</v>
      </c>
      <c r="B50" s="23">
        <v>29</v>
      </c>
      <c r="C50" s="45">
        <v>59</v>
      </c>
      <c r="D50" s="10"/>
      <c r="E50" s="10"/>
      <c r="F50" s="10"/>
      <c r="G50" s="10"/>
      <c r="H50" s="10"/>
      <c r="J50" s="10"/>
      <c r="K50" s="10"/>
      <c r="L50" s="10"/>
      <c r="O50" s="44" t="s">
        <v>14</v>
      </c>
      <c r="P50" s="45">
        <v>23</v>
      </c>
    </row>
    <row r="51" spans="1:16" customFormat="1">
      <c r="A51" s="23" t="s">
        <v>431</v>
      </c>
      <c r="B51" s="23">
        <v>29</v>
      </c>
      <c r="C51" s="45">
        <v>49</v>
      </c>
      <c r="D51" s="10"/>
      <c r="E51" s="10"/>
      <c r="F51" s="10"/>
      <c r="G51" s="10"/>
      <c r="H51" s="10"/>
      <c r="J51" s="10"/>
      <c r="K51" s="10"/>
      <c r="L51" s="10"/>
      <c r="O51" s="44" t="s">
        <v>431</v>
      </c>
      <c r="P51" s="45">
        <v>22</v>
      </c>
    </row>
    <row r="52" spans="1:16" customFormat="1">
      <c r="A52" s="23" t="s">
        <v>432</v>
      </c>
      <c r="B52" s="23">
        <v>28</v>
      </c>
      <c r="C52" s="45">
        <v>34</v>
      </c>
      <c r="D52" s="10"/>
      <c r="E52" s="10"/>
      <c r="F52" s="10"/>
      <c r="G52" s="10"/>
      <c r="H52" s="10"/>
      <c r="J52" s="10"/>
      <c r="K52" s="10"/>
      <c r="L52" s="10"/>
      <c r="O52" s="44" t="s">
        <v>432</v>
      </c>
      <c r="P52" s="45">
        <v>22</v>
      </c>
    </row>
    <row r="53" spans="1:16" customFormat="1">
      <c r="A53" s="23" t="s">
        <v>433</v>
      </c>
      <c r="B53" s="23">
        <v>28</v>
      </c>
      <c r="C53" s="45">
        <v>28</v>
      </c>
      <c r="D53" s="10"/>
      <c r="E53" s="10"/>
      <c r="F53" s="10"/>
      <c r="G53" s="10"/>
      <c r="H53" s="10"/>
      <c r="J53" s="10"/>
      <c r="K53" s="10"/>
      <c r="L53" s="10"/>
      <c r="O53" s="44" t="s">
        <v>433</v>
      </c>
      <c r="P53" s="45">
        <v>21</v>
      </c>
    </row>
    <row r="54" spans="1:16" customFormat="1">
      <c r="A54" s="23" t="s">
        <v>410</v>
      </c>
      <c r="B54" s="23">
        <v>27</v>
      </c>
      <c r="C54" s="45">
        <v>41</v>
      </c>
      <c r="D54" s="10"/>
      <c r="E54" s="10"/>
      <c r="F54" s="10"/>
      <c r="G54" s="10"/>
      <c r="H54" s="10"/>
      <c r="J54" s="10"/>
      <c r="K54" s="10"/>
      <c r="L54" s="10"/>
      <c r="O54" s="44" t="s">
        <v>410</v>
      </c>
      <c r="P54" s="45">
        <v>21</v>
      </c>
    </row>
    <row r="55" spans="1:16" customFormat="1">
      <c r="A55" s="23" t="s">
        <v>434</v>
      </c>
      <c r="B55" s="23">
        <v>26</v>
      </c>
      <c r="C55" s="45">
        <v>52</v>
      </c>
      <c r="D55" s="10"/>
      <c r="E55" s="10"/>
      <c r="F55" s="10"/>
      <c r="G55" s="10"/>
      <c r="H55" s="10"/>
      <c r="J55" s="10"/>
      <c r="K55" s="10"/>
      <c r="L55" s="10"/>
      <c r="O55" s="44" t="s">
        <v>434</v>
      </c>
      <c r="P55" s="45">
        <v>20</v>
      </c>
    </row>
    <row r="56" spans="1:16" customFormat="1">
      <c r="A56" s="23" t="s">
        <v>312</v>
      </c>
      <c r="B56" s="23">
        <v>24</v>
      </c>
      <c r="C56" s="45">
        <v>51</v>
      </c>
      <c r="D56" s="10"/>
      <c r="E56" s="10"/>
      <c r="F56" s="10"/>
      <c r="G56" s="10"/>
      <c r="H56" s="10"/>
      <c r="J56" s="10"/>
      <c r="K56" s="10"/>
      <c r="L56" s="10"/>
      <c r="O56" s="44" t="s">
        <v>312</v>
      </c>
      <c r="P56" s="45">
        <v>20</v>
      </c>
    </row>
    <row r="57" spans="1:16" customFormat="1">
      <c r="A57" s="23" t="s">
        <v>435</v>
      </c>
      <c r="B57" s="23">
        <v>24</v>
      </c>
      <c r="C57" s="45">
        <v>22</v>
      </c>
      <c r="D57" s="10"/>
      <c r="E57" s="10"/>
      <c r="F57" s="10"/>
      <c r="G57" s="10"/>
      <c r="H57" s="10"/>
      <c r="J57" s="10"/>
      <c r="K57" s="10"/>
      <c r="L57" s="10"/>
      <c r="O57" s="44" t="s">
        <v>435</v>
      </c>
      <c r="P57" s="45">
        <v>20</v>
      </c>
    </row>
    <row r="58" spans="1:16" customFormat="1">
      <c r="A58" s="23" t="s">
        <v>233</v>
      </c>
      <c r="B58" s="23">
        <v>23</v>
      </c>
      <c r="C58" s="45">
        <v>30</v>
      </c>
      <c r="D58" s="10"/>
      <c r="E58" s="10"/>
      <c r="F58" s="10"/>
      <c r="G58" s="10"/>
      <c r="H58" s="10"/>
      <c r="J58" s="10"/>
      <c r="K58" s="10"/>
      <c r="L58" s="10"/>
      <c r="O58" s="44" t="s">
        <v>233</v>
      </c>
      <c r="P58" s="45">
        <v>20</v>
      </c>
    </row>
    <row r="59" spans="1:16" customFormat="1">
      <c r="A59" s="23" t="s">
        <v>404</v>
      </c>
      <c r="B59" s="23">
        <v>22</v>
      </c>
      <c r="C59" s="45">
        <v>33</v>
      </c>
      <c r="D59" s="10"/>
      <c r="E59" s="10"/>
      <c r="F59" s="10"/>
      <c r="G59" s="10"/>
      <c r="H59" s="10"/>
      <c r="J59" s="10"/>
      <c r="K59" s="10"/>
      <c r="L59" s="10"/>
      <c r="O59" s="44" t="s">
        <v>404</v>
      </c>
      <c r="P59" s="45">
        <v>20</v>
      </c>
    </row>
    <row r="60" spans="1:16" customFormat="1">
      <c r="A60" s="23" t="s">
        <v>436</v>
      </c>
      <c r="B60" s="23">
        <v>20</v>
      </c>
      <c r="C60" s="45">
        <v>51</v>
      </c>
      <c r="D60" s="10"/>
      <c r="E60" s="10"/>
      <c r="F60" s="10"/>
      <c r="G60" s="10"/>
      <c r="H60" s="10"/>
      <c r="J60" s="10"/>
      <c r="K60" s="10"/>
      <c r="L60" s="10"/>
      <c r="O60" s="44" t="s">
        <v>436</v>
      </c>
      <c r="P60" s="45">
        <v>20</v>
      </c>
    </row>
    <row r="61" spans="1:16" customFormat="1">
      <c r="A61" s="23" t="s">
        <v>220</v>
      </c>
      <c r="B61" s="23">
        <v>16</v>
      </c>
      <c r="C61" s="45">
        <v>28</v>
      </c>
      <c r="D61" s="10"/>
      <c r="E61" s="10"/>
      <c r="F61" s="10"/>
      <c r="G61" s="10"/>
      <c r="H61" s="10"/>
      <c r="J61" s="10"/>
      <c r="K61" s="10"/>
      <c r="L61" s="10"/>
      <c r="O61" s="44" t="s">
        <v>220</v>
      </c>
      <c r="P61" s="45">
        <v>20</v>
      </c>
    </row>
    <row r="62" spans="1:16" customFormat="1">
      <c r="A62" s="23" t="s">
        <v>194</v>
      </c>
      <c r="B62" s="23">
        <v>15</v>
      </c>
      <c r="C62" s="45">
        <v>43</v>
      </c>
      <c r="D62" s="10"/>
      <c r="E62" s="10"/>
      <c r="F62" s="10"/>
      <c r="G62" s="10"/>
      <c r="H62" s="10"/>
      <c r="J62" s="10"/>
      <c r="K62" s="10"/>
      <c r="L62" s="10"/>
      <c r="O62" s="44" t="s">
        <v>194</v>
      </c>
      <c r="P62" s="45">
        <v>20</v>
      </c>
    </row>
    <row r="63" spans="1:16" customFormat="1">
      <c r="A63" s="23" t="s">
        <v>437</v>
      </c>
      <c r="B63" s="23">
        <v>15</v>
      </c>
      <c r="C63" s="45">
        <v>31</v>
      </c>
      <c r="D63" s="10"/>
      <c r="E63" s="10"/>
      <c r="F63" s="10"/>
      <c r="G63" s="10"/>
      <c r="H63" s="10"/>
      <c r="J63" s="10"/>
      <c r="K63" s="10"/>
      <c r="L63" s="10"/>
      <c r="O63" s="44" t="s">
        <v>437</v>
      </c>
      <c r="P63" s="45">
        <v>20</v>
      </c>
    </row>
    <row r="64" spans="1:16" customFormat="1">
      <c r="A64" s="23" t="s">
        <v>438</v>
      </c>
      <c r="B64" s="23">
        <v>13</v>
      </c>
      <c r="C64" s="45">
        <v>33</v>
      </c>
      <c r="D64" s="10"/>
      <c r="E64" s="10"/>
      <c r="F64" s="10"/>
      <c r="G64" s="10"/>
      <c r="H64" s="10"/>
      <c r="J64" s="10"/>
      <c r="K64" s="10"/>
      <c r="L64" s="10"/>
      <c r="O64" s="44" t="s">
        <v>438</v>
      </c>
      <c r="P64" s="45">
        <v>20</v>
      </c>
    </row>
    <row r="65" spans="1:16" customFormat="1">
      <c r="A65" s="23" t="s">
        <v>439</v>
      </c>
      <c r="B65" s="23">
        <v>5</v>
      </c>
      <c r="C65" s="45">
        <v>13</v>
      </c>
      <c r="D65" s="10"/>
      <c r="E65" s="10"/>
      <c r="F65" s="10"/>
      <c r="G65" s="10"/>
      <c r="H65" s="10"/>
      <c r="J65" s="10"/>
      <c r="K65" s="10"/>
      <c r="L65" s="10"/>
      <c r="O65" s="44" t="s">
        <v>439</v>
      </c>
      <c r="P65" s="45">
        <v>20</v>
      </c>
    </row>
    <row r="66" spans="1:16" customFormat="1">
      <c r="A66" s="10"/>
      <c r="B66" s="10"/>
      <c r="C66" s="10"/>
      <c r="D66" s="10"/>
      <c r="E66" s="10"/>
      <c r="F66" s="10"/>
      <c r="G66" s="10"/>
      <c r="H66" s="10"/>
      <c r="J66" s="10"/>
      <c r="K66" s="10"/>
      <c r="L66" s="10"/>
      <c r="O66" s="10"/>
      <c r="P66" s="10"/>
    </row>
    <row r="67" spans="1:16" customFormat="1">
      <c r="A67" s="15"/>
      <c r="B67" s="15"/>
      <c r="C67" s="15"/>
      <c r="D67" s="15"/>
      <c r="E67" s="15"/>
      <c r="F67" s="15"/>
      <c r="G67" s="15"/>
      <c r="H67" s="15"/>
      <c r="I67" s="14"/>
      <c r="J67" s="15"/>
      <c r="K67" s="15"/>
      <c r="L67" s="15"/>
      <c r="M67" s="14"/>
      <c r="N67" s="14"/>
      <c r="O67" s="15"/>
      <c r="P67" s="15"/>
    </row>
    <row r="68" spans="1:16" customFormat="1">
      <c r="A68" s="15"/>
      <c r="B68" s="15"/>
      <c r="C68" s="15"/>
      <c r="D68" s="10"/>
      <c r="E68" s="10"/>
      <c r="F68" s="10"/>
      <c r="G68" s="10"/>
      <c r="H68" s="10"/>
      <c r="J68" s="10"/>
      <c r="K68" s="10"/>
      <c r="L68" s="10"/>
      <c r="O68" s="15"/>
      <c r="P68" s="15"/>
    </row>
    <row r="69" spans="1:16" customFormat="1">
      <c r="A69" s="15"/>
      <c r="B69" s="15"/>
      <c r="C69" s="15"/>
      <c r="D69" s="10"/>
      <c r="E69" s="10"/>
      <c r="F69" s="10"/>
      <c r="G69" s="10"/>
      <c r="H69" s="10"/>
      <c r="J69" s="10"/>
      <c r="K69" s="10"/>
      <c r="L69" s="10"/>
      <c r="O69" s="15"/>
      <c r="P69" s="15"/>
    </row>
    <row r="70" spans="1:16" customFormat="1">
      <c r="A70" s="15"/>
      <c r="B70" s="15"/>
      <c r="C70" s="15"/>
      <c r="D70" s="10"/>
      <c r="E70" s="10"/>
      <c r="F70" s="10"/>
      <c r="G70" s="10"/>
      <c r="H70" s="10"/>
      <c r="J70" s="10"/>
      <c r="K70" s="10"/>
      <c r="L70" s="10"/>
      <c r="O70" s="15"/>
      <c r="P70" s="15"/>
    </row>
    <row r="71" spans="1:16" customFormat="1">
      <c r="A71" s="15"/>
      <c r="B71" s="15"/>
      <c r="C71" s="15"/>
      <c r="D71" s="10"/>
      <c r="E71" s="10"/>
      <c r="F71" s="10"/>
      <c r="G71" s="10"/>
      <c r="H71" s="10"/>
      <c r="J71" s="10"/>
      <c r="K71" s="10"/>
      <c r="L71" s="10"/>
      <c r="O71" s="15"/>
      <c r="P71" s="15"/>
    </row>
    <row r="72" spans="1:16" customFormat="1">
      <c r="A72" s="15"/>
      <c r="B72" s="15"/>
      <c r="C72" s="15"/>
      <c r="D72" s="10"/>
      <c r="E72" s="10"/>
      <c r="F72" s="10"/>
      <c r="G72" s="10"/>
      <c r="H72" s="10"/>
      <c r="J72" s="10"/>
      <c r="K72" s="10"/>
      <c r="L72" s="10"/>
      <c r="O72" s="15"/>
      <c r="P72" s="15"/>
    </row>
    <row r="73" spans="1:16" customFormat="1">
      <c r="A73" s="15"/>
      <c r="B73" s="15"/>
      <c r="C73" s="15"/>
      <c r="D73" s="10"/>
      <c r="E73" s="10"/>
      <c r="F73" s="10"/>
      <c r="G73" s="10"/>
      <c r="H73" s="10"/>
      <c r="J73" s="10"/>
      <c r="K73" s="10"/>
      <c r="L73" s="10"/>
      <c r="O73" s="15"/>
      <c r="P73" s="15"/>
    </row>
    <row r="74" spans="1:16" customFormat="1">
      <c r="A74" s="15"/>
      <c r="B74" s="15"/>
      <c r="C74" s="15"/>
      <c r="D74" s="10"/>
      <c r="E74" s="10"/>
      <c r="F74" s="10"/>
      <c r="G74" s="10"/>
      <c r="H74" s="10"/>
      <c r="J74" s="10"/>
      <c r="K74" s="10"/>
      <c r="L74" s="10"/>
      <c r="O74" s="15"/>
      <c r="P74" s="15"/>
    </row>
    <row r="75" spans="1:16" customFormat="1">
      <c r="A75" s="15"/>
      <c r="B75" s="15"/>
      <c r="C75" s="15"/>
      <c r="D75" s="10"/>
      <c r="E75" s="10"/>
      <c r="F75" s="10"/>
      <c r="G75" s="10"/>
      <c r="H75" s="10"/>
      <c r="J75" s="10"/>
      <c r="K75" s="10"/>
      <c r="L75" s="10"/>
      <c r="O75" s="15"/>
      <c r="P75" s="15"/>
    </row>
    <row r="76" spans="1:16" customFormat="1">
      <c r="A76" s="15"/>
      <c r="B76" s="15"/>
      <c r="C76" s="15"/>
      <c r="D76" s="10"/>
      <c r="E76" s="10"/>
      <c r="F76" s="10"/>
      <c r="G76" s="10"/>
      <c r="H76" s="10"/>
      <c r="J76" s="10"/>
      <c r="K76" s="10"/>
      <c r="L76" s="10"/>
      <c r="O76" s="15"/>
      <c r="P76" s="15"/>
    </row>
    <row r="77" spans="1:16" customFormat="1">
      <c r="A77" s="15"/>
      <c r="B77" s="15"/>
      <c r="C77" s="15"/>
      <c r="D77" s="10"/>
      <c r="E77" s="10"/>
      <c r="F77" s="10"/>
      <c r="G77" s="10"/>
      <c r="H77" s="10"/>
      <c r="J77" s="10"/>
      <c r="K77" s="10"/>
      <c r="L77" s="10"/>
      <c r="O77" s="15"/>
      <c r="P77" s="15"/>
    </row>
    <row r="78" spans="1:16" customFormat="1">
      <c r="A78" s="15"/>
      <c r="B78" s="15"/>
      <c r="C78" s="15"/>
      <c r="D78" s="10"/>
      <c r="E78" s="10"/>
      <c r="F78" s="10"/>
      <c r="G78" s="10"/>
      <c r="H78" s="10"/>
      <c r="J78" s="10"/>
      <c r="K78" s="10"/>
      <c r="L78" s="10"/>
      <c r="O78" s="15"/>
      <c r="P78" s="15"/>
    </row>
    <row r="79" spans="1:16" customFormat="1">
      <c r="A79" s="15"/>
      <c r="B79" s="15"/>
      <c r="C79" s="15"/>
      <c r="D79" s="10"/>
      <c r="E79" s="10"/>
      <c r="F79" s="10"/>
      <c r="G79" s="10"/>
      <c r="H79" s="10"/>
      <c r="J79" s="10"/>
      <c r="K79" s="10"/>
      <c r="L79" s="10"/>
      <c r="O79" s="15"/>
      <c r="P79" s="15"/>
    </row>
    <row r="80" spans="1:16" customFormat="1">
      <c r="A80" s="15"/>
      <c r="B80" s="15"/>
      <c r="C80" s="15"/>
      <c r="D80" s="10"/>
      <c r="E80" s="10"/>
      <c r="F80" s="10"/>
      <c r="G80" s="10"/>
      <c r="H80" s="10"/>
      <c r="J80" s="10"/>
      <c r="K80" s="10"/>
      <c r="L80" s="10"/>
      <c r="O80" s="15"/>
      <c r="P80" s="15"/>
    </row>
    <row r="81" spans="1:16" customFormat="1">
      <c r="A81" s="15"/>
      <c r="B81" s="15"/>
      <c r="C81" s="15"/>
      <c r="D81" s="10"/>
      <c r="E81" s="10"/>
      <c r="F81" s="10"/>
      <c r="G81" s="10"/>
      <c r="H81" s="10"/>
      <c r="J81" s="10"/>
      <c r="K81" s="10"/>
      <c r="L81" s="10"/>
      <c r="O81" s="15"/>
      <c r="P81" s="15"/>
    </row>
    <row r="82" spans="1:16" customFormat="1">
      <c r="A82" s="15"/>
      <c r="B82" s="15"/>
      <c r="C82" s="15"/>
      <c r="D82" s="10"/>
      <c r="E82" s="10"/>
      <c r="F82" s="10"/>
      <c r="G82" s="10"/>
      <c r="H82" s="10"/>
      <c r="J82" s="10"/>
      <c r="K82" s="10"/>
      <c r="L82" s="10"/>
      <c r="O82" s="15"/>
      <c r="P82" s="15"/>
    </row>
    <row r="83" spans="1:16" customFormat="1">
      <c r="A83" s="15"/>
      <c r="B83" s="15"/>
      <c r="C83" s="15"/>
      <c r="D83" s="10"/>
      <c r="E83" s="10"/>
      <c r="F83" s="10"/>
      <c r="G83" s="10"/>
      <c r="H83" s="10"/>
      <c r="J83" s="10"/>
      <c r="K83" s="10"/>
      <c r="L83" s="10"/>
      <c r="O83" s="15"/>
      <c r="P83" s="15"/>
    </row>
    <row r="84" spans="1:16" customFormat="1">
      <c r="A84" s="15"/>
      <c r="B84" s="15"/>
      <c r="C84" s="15"/>
      <c r="D84" s="10"/>
      <c r="E84" s="10"/>
      <c r="F84" s="10"/>
      <c r="G84" s="10"/>
      <c r="H84" s="10"/>
      <c r="J84" s="10"/>
      <c r="K84" s="10"/>
      <c r="L84" s="10"/>
      <c r="O84" s="15"/>
      <c r="P84" s="15"/>
    </row>
    <row r="85" spans="1:16" customFormat="1">
      <c r="A85" s="15"/>
      <c r="B85" s="15"/>
      <c r="C85" s="15"/>
      <c r="D85" s="10"/>
      <c r="E85" s="10"/>
      <c r="F85" s="10"/>
      <c r="G85" s="10"/>
      <c r="H85" s="10"/>
      <c r="J85" s="10"/>
      <c r="K85" s="10"/>
      <c r="L85" s="10"/>
      <c r="O85" s="15"/>
      <c r="P85" s="15"/>
    </row>
    <row r="86" spans="1:16" customFormat="1">
      <c r="A86" s="15"/>
      <c r="B86" s="15"/>
      <c r="C86" s="15"/>
      <c r="D86" s="10"/>
      <c r="E86" s="10"/>
      <c r="F86" s="10"/>
      <c r="G86" s="10"/>
      <c r="H86" s="10"/>
      <c r="J86" s="10"/>
      <c r="K86" s="10"/>
      <c r="L86" s="10"/>
      <c r="O86" s="15"/>
      <c r="P86" s="15"/>
    </row>
    <row r="87" spans="1:16" customFormat="1">
      <c r="A87" s="15"/>
      <c r="B87" s="15"/>
      <c r="C87" s="15"/>
      <c r="D87" s="10"/>
      <c r="E87" s="10"/>
      <c r="F87" s="10"/>
      <c r="G87" s="10"/>
      <c r="H87" s="10"/>
      <c r="J87" s="10"/>
      <c r="K87" s="10"/>
      <c r="L87" s="10"/>
      <c r="O87" s="15"/>
      <c r="P87" s="15"/>
    </row>
    <row r="88" spans="1:16" customFormat="1">
      <c r="A88" s="15"/>
      <c r="B88" s="15"/>
      <c r="C88" s="15"/>
      <c r="D88" s="10"/>
      <c r="E88" s="10"/>
      <c r="F88" s="10"/>
      <c r="G88" s="10"/>
      <c r="H88" s="10"/>
      <c r="J88" s="10"/>
      <c r="K88" s="10"/>
      <c r="L88" s="10"/>
      <c r="O88" s="15"/>
      <c r="P88" s="15"/>
    </row>
    <row r="89" spans="1:16" customFormat="1">
      <c r="A89" s="15"/>
      <c r="B89" s="15"/>
      <c r="C89" s="15"/>
      <c r="D89" s="10"/>
      <c r="E89" s="10"/>
      <c r="F89" s="10"/>
      <c r="G89" s="10"/>
      <c r="H89" s="10"/>
      <c r="J89" s="10"/>
      <c r="K89" s="10"/>
      <c r="L89" s="10"/>
      <c r="O89" s="15"/>
      <c r="P89" s="15"/>
    </row>
    <row r="90" spans="1:16" customFormat="1">
      <c r="A90" s="15"/>
      <c r="B90" s="15"/>
      <c r="C90" s="15"/>
      <c r="D90" s="10"/>
      <c r="E90" s="10"/>
      <c r="F90" s="10"/>
      <c r="G90" s="10"/>
      <c r="H90" s="10"/>
      <c r="J90" s="10"/>
      <c r="K90" s="10"/>
      <c r="L90" s="10"/>
      <c r="O90" s="15"/>
      <c r="P90" s="15"/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"/>
  <sheetViews>
    <sheetView showGridLines="0" workbookViewId="0">
      <selection activeCell="V28" sqref="V28"/>
    </sheetView>
  </sheetViews>
  <sheetFormatPr baseColWidth="10" defaultColWidth="8.83203125" defaultRowHeight="15" x14ac:dyDescent="0"/>
  <cols>
    <col min="1" max="8" width="8.83203125" style="10"/>
    <col min="10" max="12" width="8.83203125" style="10"/>
    <col min="15" max="18" width="8.83203125" style="10"/>
  </cols>
  <sheetData/>
  <phoneticPr fontId="33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zoomScale="80" zoomScaleNormal="80" zoomScalePageLayoutView="80" workbookViewId="0">
      <selection activeCell="J19" sqref="J19"/>
    </sheetView>
  </sheetViews>
  <sheetFormatPr baseColWidth="10" defaultColWidth="8.83203125" defaultRowHeight="15" x14ac:dyDescent="0"/>
  <cols>
    <col min="1" max="1" width="6.5" customWidth="1"/>
    <col min="2" max="2" width="33.5" customWidth="1"/>
    <col min="3" max="3" width="13" style="10" customWidth="1"/>
    <col min="4" max="4" width="6.83203125" style="10" customWidth="1"/>
    <col min="10" max="10" width="11" customWidth="1"/>
    <col min="11" max="11" width="16.5" customWidth="1"/>
    <col min="12" max="12" width="12.33203125" customWidth="1"/>
    <col min="13" max="13" width="6.33203125" customWidth="1"/>
    <col min="14" max="14" width="4" customWidth="1"/>
    <col min="15" max="15" width="7.1640625" customWidth="1"/>
    <col min="16" max="16" width="9.33203125" customWidth="1"/>
    <col min="17" max="17" width="8.5" customWidth="1"/>
    <col min="18" max="18" width="3.6640625" customWidth="1"/>
    <col min="19" max="19" width="17.5" customWidth="1"/>
    <col min="20" max="20" width="11" customWidth="1"/>
    <col min="21" max="21" width="6.1640625" customWidth="1"/>
    <col min="22" max="22" width="4.6640625" customWidth="1"/>
    <col min="23" max="23" width="7.5" customWidth="1"/>
    <col min="24" max="24" width="9.6640625" customWidth="1"/>
    <col min="25" max="25" width="8.5" customWidth="1"/>
    <col min="26" max="26" width="3.6640625" customWidth="1"/>
    <col min="27" max="27" width="17.5" customWidth="1"/>
    <col min="28" max="28" width="11" customWidth="1"/>
    <col min="29" max="29" width="6.1640625" customWidth="1"/>
    <col min="30" max="30" width="4.6640625" customWidth="1"/>
    <col min="31" max="31" width="7.5" customWidth="1"/>
    <col min="32" max="32" width="9.33203125" customWidth="1"/>
    <col min="33" max="33" width="8.5" customWidth="1"/>
    <col min="35" max="35" width="21" customWidth="1"/>
    <col min="36" max="38" width="23.1640625" customWidth="1"/>
  </cols>
  <sheetData>
    <row r="1" spans="1:38" ht="21">
      <c r="A1" s="53" t="s">
        <v>440</v>
      </c>
      <c r="B1" s="53"/>
    </row>
    <row r="3" spans="1:38" ht="16" thickBot="1">
      <c r="A3" t="s">
        <v>35</v>
      </c>
      <c r="K3" t="s">
        <v>31</v>
      </c>
    </row>
    <row r="4" spans="1:38" ht="19" thickBot="1">
      <c r="A4" s="216" t="s">
        <v>15</v>
      </c>
      <c r="B4" s="217" t="s">
        <v>32</v>
      </c>
      <c r="C4" s="218" t="s">
        <v>277</v>
      </c>
      <c r="D4" s="219" t="s">
        <v>441</v>
      </c>
      <c r="E4" s="219" t="s">
        <v>225</v>
      </c>
      <c r="F4" s="219" t="s">
        <v>442</v>
      </c>
      <c r="G4" s="219" t="s">
        <v>183</v>
      </c>
      <c r="H4" s="219" t="s">
        <v>50</v>
      </c>
      <c r="I4" s="219" t="s">
        <v>443</v>
      </c>
      <c r="K4" s="455" t="s">
        <v>455</v>
      </c>
      <c r="L4" s="456"/>
      <c r="M4" s="457"/>
      <c r="N4" s="457"/>
      <c r="O4" s="457"/>
      <c r="P4" s="457"/>
      <c r="Q4" s="458"/>
      <c r="R4" s="452" t="s">
        <v>275</v>
      </c>
      <c r="S4" s="455" t="s">
        <v>456</v>
      </c>
      <c r="T4" s="456"/>
      <c r="U4" s="457"/>
      <c r="V4" s="457"/>
      <c r="W4" s="457"/>
      <c r="X4" s="457"/>
      <c r="Y4" s="458"/>
      <c r="Z4" s="452" t="s">
        <v>275</v>
      </c>
      <c r="AA4" s="455" t="s">
        <v>457</v>
      </c>
      <c r="AB4" s="456"/>
      <c r="AC4" s="457"/>
      <c r="AD4" s="457"/>
      <c r="AE4" s="457"/>
      <c r="AF4" s="457"/>
      <c r="AG4" s="458"/>
      <c r="AI4" s="287" t="s">
        <v>3</v>
      </c>
      <c r="AJ4" s="288" t="s">
        <v>455</v>
      </c>
      <c r="AK4" s="288" t="s">
        <v>456</v>
      </c>
      <c r="AL4" s="289" t="s">
        <v>457</v>
      </c>
    </row>
    <row r="5" spans="1:38" ht="16" thickBot="1">
      <c r="A5" s="220">
        <v>1</v>
      </c>
      <c r="B5" s="221" t="s">
        <v>10</v>
      </c>
      <c r="C5" s="222" t="s">
        <v>20</v>
      </c>
      <c r="D5" s="223">
        <v>2</v>
      </c>
      <c r="E5" s="220">
        <v>67</v>
      </c>
      <c r="F5" s="220">
        <v>80</v>
      </c>
      <c r="G5" s="220">
        <v>10</v>
      </c>
      <c r="H5" s="224">
        <f t="shared" ref="H5:H36" si="0">E5/G5*10</f>
        <v>67</v>
      </c>
      <c r="I5" s="223" t="s">
        <v>195</v>
      </c>
      <c r="K5" s="252"/>
      <c r="L5" s="54"/>
      <c r="M5" s="253"/>
      <c r="N5" s="253"/>
      <c r="O5" s="56"/>
      <c r="P5" s="57"/>
      <c r="Q5" s="58"/>
      <c r="R5" s="453"/>
      <c r="S5" s="59"/>
      <c r="T5" s="60"/>
      <c r="U5" s="55"/>
      <c r="V5" s="55"/>
      <c r="W5" s="55"/>
      <c r="X5" s="61"/>
      <c r="Y5" s="58" t="s">
        <v>276</v>
      </c>
      <c r="Z5" s="453"/>
      <c r="AA5" s="59"/>
      <c r="AB5" s="60"/>
      <c r="AC5" s="55"/>
      <c r="AD5" s="55"/>
      <c r="AE5" s="55"/>
      <c r="AF5" s="61"/>
      <c r="AG5" s="58" t="s">
        <v>276</v>
      </c>
      <c r="AI5" s="290" t="s">
        <v>227</v>
      </c>
      <c r="AJ5" s="291" t="s">
        <v>10</v>
      </c>
      <c r="AK5" s="292" t="s">
        <v>13</v>
      </c>
      <c r="AL5" s="293" t="s">
        <v>449</v>
      </c>
    </row>
    <row r="6" spans="1:38" ht="24">
      <c r="A6" s="225">
        <v>2</v>
      </c>
      <c r="B6" s="221" t="s">
        <v>6</v>
      </c>
      <c r="C6" s="226" t="s">
        <v>19</v>
      </c>
      <c r="D6" s="223">
        <v>1</v>
      </c>
      <c r="E6" s="220">
        <v>64</v>
      </c>
      <c r="F6" s="220">
        <v>107</v>
      </c>
      <c r="G6" s="220">
        <v>10</v>
      </c>
      <c r="H6" s="224">
        <f t="shared" si="0"/>
        <v>64</v>
      </c>
      <c r="I6" s="223" t="s">
        <v>195</v>
      </c>
      <c r="K6" s="254" t="s">
        <v>182</v>
      </c>
      <c r="L6" s="255" t="s">
        <v>277</v>
      </c>
      <c r="M6" s="256" t="s">
        <v>1</v>
      </c>
      <c r="N6" s="256" t="s">
        <v>2</v>
      </c>
      <c r="O6" s="255" t="s">
        <v>183</v>
      </c>
      <c r="P6" s="257" t="s">
        <v>278</v>
      </c>
      <c r="Q6" s="258" t="s">
        <v>222</v>
      </c>
      <c r="R6" s="454"/>
      <c r="S6" s="259" t="s">
        <v>182</v>
      </c>
      <c r="T6" s="260" t="s">
        <v>277</v>
      </c>
      <c r="U6" s="261" t="s">
        <v>1</v>
      </c>
      <c r="V6" s="261" t="s">
        <v>2</v>
      </c>
      <c r="W6" s="261" t="s">
        <v>183</v>
      </c>
      <c r="X6" s="262" t="s">
        <v>278</v>
      </c>
      <c r="Y6" s="263" t="s">
        <v>222</v>
      </c>
      <c r="Z6" s="454"/>
      <c r="AA6" s="259" t="s">
        <v>182</v>
      </c>
      <c r="AB6" s="260" t="s">
        <v>277</v>
      </c>
      <c r="AC6" s="261" t="s">
        <v>1</v>
      </c>
      <c r="AD6" s="261" t="s">
        <v>2</v>
      </c>
      <c r="AE6" s="261" t="s">
        <v>183</v>
      </c>
      <c r="AF6" s="262" t="s">
        <v>278</v>
      </c>
      <c r="AG6" s="263" t="s">
        <v>222</v>
      </c>
      <c r="AI6" s="294" t="s">
        <v>228</v>
      </c>
      <c r="AJ6" s="295" t="s">
        <v>6</v>
      </c>
      <c r="AK6" s="295" t="s">
        <v>57</v>
      </c>
      <c r="AL6" s="296" t="s">
        <v>282</v>
      </c>
    </row>
    <row r="7" spans="1:38">
      <c r="A7" s="220">
        <v>3</v>
      </c>
      <c r="B7" s="221" t="s">
        <v>8</v>
      </c>
      <c r="C7" s="222" t="s">
        <v>279</v>
      </c>
      <c r="D7" s="223">
        <v>2</v>
      </c>
      <c r="E7" s="220">
        <v>62</v>
      </c>
      <c r="F7" s="220">
        <v>56</v>
      </c>
      <c r="G7" s="220">
        <v>10</v>
      </c>
      <c r="H7" s="224">
        <f t="shared" si="0"/>
        <v>62</v>
      </c>
      <c r="I7" s="223" t="s">
        <v>195</v>
      </c>
      <c r="K7" s="264" t="s">
        <v>21</v>
      </c>
      <c r="L7" s="265" t="s">
        <v>20</v>
      </c>
      <c r="M7" s="266">
        <v>53</v>
      </c>
      <c r="N7" s="266">
        <v>99</v>
      </c>
      <c r="O7" s="267">
        <v>10</v>
      </c>
      <c r="P7" s="268">
        <f>IF(O7&gt;0,M7/O7,"")*10</f>
        <v>53</v>
      </c>
      <c r="Q7" s="269">
        <f t="shared" ref="Q7:Q17" si="1">IF(O7&gt;0,N7/O7,"")</f>
        <v>9.9</v>
      </c>
      <c r="R7" s="65">
        <v>1</v>
      </c>
      <c r="S7" s="270" t="s">
        <v>13</v>
      </c>
      <c r="T7" s="265" t="s">
        <v>279</v>
      </c>
      <c r="U7" s="267">
        <v>57</v>
      </c>
      <c r="V7" s="267">
        <v>73</v>
      </c>
      <c r="W7" s="267">
        <v>10</v>
      </c>
      <c r="X7" s="268">
        <f>IF(W7&gt;0,U7/W7,"")*10</f>
        <v>57</v>
      </c>
      <c r="Y7" s="269">
        <f t="shared" ref="Y7:Y17" si="2">IF(W7&gt;0,V7/W7,"")</f>
        <v>7.3</v>
      </c>
      <c r="Z7" s="65">
        <v>1</v>
      </c>
      <c r="AA7" s="270" t="s">
        <v>449</v>
      </c>
      <c r="AB7" s="265" t="s">
        <v>29</v>
      </c>
      <c r="AC7" s="266">
        <v>51</v>
      </c>
      <c r="AD7" s="267">
        <v>45</v>
      </c>
      <c r="AE7" s="267">
        <v>9</v>
      </c>
      <c r="AF7" s="268">
        <f>IF(AE7&gt;0,AC7/AE7,"")*10</f>
        <v>56.666666666666671</v>
      </c>
      <c r="AG7" s="269">
        <f t="shared" ref="AG7:AG16" si="3">IF(AE7&gt;0,AD7/AE7,"")</f>
        <v>5</v>
      </c>
      <c r="AI7" s="294" t="s">
        <v>458</v>
      </c>
      <c r="AJ7" s="295" t="s">
        <v>9</v>
      </c>
      <c r="AK7" s="297" t="s">
        <v>12</v>
      </c>
      <c r="AL7" s="298" t="s">
        <v>194</v>
      </c>
    </row>
    <row r="8" spans="1:38" ht="16" thickBot="1">
      <c r="A8" s="225">
        <v>4</v>
      </c>
      <c r="B8" s="221" t="s">
        <v>7</v>
      </c>
      <c r="C8" s="226" t="s">
        <v>22</v>
      </c>
      <c r="D8" s="223">
        <v>1</v>
      </c>
      <c r="E8" s="220">
        <v>60</v>
      </c>
      <c r="F8" s="220">
        <v>83</v>
      </c>
      <c r="G8" s="220">
        <v>10</v>
      </c>
      <c r="H8" s="224">
        <f t="shared" si="0"/>
        <v>60</v>
      </c>
      <c r="I8" s="223" t="s">
        <v>195</v>
      </c>
      <c r="K8" s="264" t="s">
        <v>10</v>
      </c>
      <c r="L8" s="265" t="s">
        <v>20</v>
      </c>
      <c r="M8" s="266">
        <v>48</v>
      </c>
      <c r="N8" s="266">
        <v>105</v>
      </c>
      <c r="O8" s="267">
        <v>10</v>
      </c>
      <c r="P8" s="268">
        <f t="shared" ref="P8:P17" si="4">IF(O8&gt;0,M8/O8,"")*10</f>
        <v>48</v>
      </c>
      <c r="Q8" s="269">
        <f t="shared" si="1"/>
        <v>10.5</v>
      </c>
      <c r="R8" s="65">
        <v>2</v>
      </c>
      <c r="S8" s="270" t="s">
        <v>57</v>
      </c>
      <c r="T8" s="265" t="s">
        <v>281</v>
      </c>
      <c r="U8" s="267">
        <v>55</v>
      </c>
      <c r="V8" s="267">
        <v>77</v>
      </c>
      <c r="W8" s="267">
        <v>10</v>
      </c>
      <c r="X8" s="268">
        <f t="shared" ref="X8:X17" si="5">IF(W8&gt;0,U8/W8,"")*10</f>
        <v>55</v>
      </c>
      <c r="Y8" s="269">
        <f t="shared" si="2"/>
        <v>7.7</v>
      </c>
      <c r="Z8" s="65">
        <v>2</v>
      </c>
      <c r="AA8" s="270" t="s">
        <v>194</v>
      </c>
      <c r="AB8" s="265" t="s">
        <v>452</v>
      </c>
      <c r="AC8" s="266">
        <v>45</v>
      </c>
      <c r="AD8" s="267">
        <v>41</v>
      </c>
      <c r="AE8" s="267">
        <v>9</v>
      </c>
      <c r="AF8" s="268">
        <f t="shared" ref="AF8:AF16" si="6">IF(AE8&gt;0,AC8/AE8,"")*10</f>
        <v>50</v>
      </c>
      <c r="AG8" s="269">
        <f t="shared" si="3"/>
        <v>4.5555555555555554</v>
      </c>
      <c r="AI8" s="299" t="s">
        <v>458</v>
      </c>
      <c r="AJ8" s="300" t="s">
        <v>21</v>
      </c>
      <c r="AK8" s="301" t="s">
        <v>224</v>
      </c>
      <c r="AL8" s="302" t="s">
        <v>186</v>
      </c>
    </row>
    <row r="9" spans="1:38">
      <c r="A9" s="225">
        <v>5</v>
      </c>
      <c r="B9" s="221" t="s">
        <v>4</v>
      </c>
      <c r="C9" s="226" t="s">
        <v>22</v>
      </c>
      <c r="D9" s="223">
        <v>3</v>
      </c>
      <c r="E9" s="220">
        <v>54</v>
      </c>
      <c r="F9" s="220">
        <v>71</v>
      </c>
      <c r="G9" s="220">
        <v>9</v>
      </c>
      <c r="H9" s="224">
        <f t="shared" si="0"/>
        <v>60</v>
      </c>
      <c r="I9" s="223" t="s">
        <v>195</v>
      </c>
      <c r="K9" s="264" t="s">
        <v>9</v>
      </c>
      <c r="L9" s="265" t="s">
        <v>279</v>
      </c>
      <c r="M9" s="266">
        <v>48</v>
      </c>
      <c r="N9" s="266">
        <v>90</v>
      </c>
      <c r="O9" s="267">
        <v>10</v>
      </c>
      <c r="P9" s="268">
        <f t="shared" si="4"/>
        <v>48</v>
      </c>
      <c r="Q9" s="269">
        <f t="shared" si="1"/>
        <v>9</v>
      </c>
      <c r="R9" s="65">
        <v>3</v>
      </c>
      <c r="S9" s="270" t="s">
        <v>12</v>
      </c>
      <c r="T9" s="265" t="s">
        <v>29</v>
      </c>
      <c r="U9" s="267">
        <v>50</v>
      </c>
      <c r="V9" s="267">
        <v>57</v>
      </c>
      <c r="W9" s="267">
        <v>10</v>
      </c>
      <c r="X9" s="268">
        <f t="shared" si="5"/>
        <v>50</v>
      </c>
      <c r="Y9" s="269">
        <f t="shared" si="2"/>
        <v>5.7</v>
      </c>
      <c r="Z9" s="65">
        <v>3</v>
      </c>
      <c r="AA9" s="270" t="s">
        <v>282</v>
      </c>
      <c r="AB9" s="265" t="s">
        <v>281</v>
      </c>
      <c r="AC9" s="266">
        <v>43</v>
      </c>
      <c r="AD9" s="267">
        <v>27</v>
      </c>
      <c r="AE9" s="267">
        <v>9</v>
      </c>
      <c r="AF9" s="268">
        <f t="shared" si="6"/>
        <v>47.777777777777779</v>
      </c>
      <c r="AG9" s="269">
        <f t="shared" si="3"/>
        <v>3</v>
      </c>
    </row>
    <row r="10" spans="1:38" ht="16" thickBot="1">
      <c r="A10" s="220">
        <v>6</v>
      </c>
      <c r="B10" s="221" t="s">
        <v>21</v>
      </c>
      <c r="C10" s="222" t="s">
        <v>20</v>
      </c>
      <c r="D10" s="223">
        <v>3</v>
      </c>
      <c r="E10" s="220">
        <v>53</v>
      </c>
      <c r="F10" s="220">
        <v>86</v>
      </c>
      <c r="G10" s="220">
        <v>9</v>
      </c>
      <c r="H10" s="224">
        <f t="shared" si="0"/>
        <v>58.888888888888893</v>
      </c>
      <c r="I10" s="223" t="s">
        <v>195</v>
      </c>
      <c r="K10" s="271" t="s">
        <v>6</v>
      </c>
      <c r="L10" s="272" t="s">
        <v>19</v>
      </c>
      <c r="M10" s="273">
        <v>47</v>
      </c>
      <c r="N10" s="273">
        <v>86</v>
      </c>
      <c r="O10" s="274">
        <v>10</v>
      </c>
      <c r="P10" s="275">
        <f t="shared" si="4"/>
        <v>47</v>
      </c>
      <c r="Q10" s="276">
        <f t="shared" si="1"/>
        <v>8.6</v>
      </c>
      <c r="R10" s="65">
        <v>4</v>
      </c>
      <c r="S10" s="277" t="s">
        <v>224</v>
      </c>
      <c r="T10" s="272" t="s">
        <v>265</v>
      </c>
      <c r="U10" s="274">
        <v>49</v>
      </c>
      <c r="V10" s="274">
        <v>65</v>
      </c>
      <c r="W10" s="274">
        <v>10</v>
      </c>
      <c r="X10" s="275">
        <f t="shared" si="5"/>
        <v>49</v>
      </c>
      <c r="Y10" s="276">
        <f t="shared" si="2"/>
        <v>6.5</v>
      </c>
      <c r="Z10" s="65">
        <v>4</v>
      </c>
      <c r="AA10" s="277" t="s">
        <v>186</v>
      </c>
      <c r="AB10" s="272" t="s">
        <v>279</v>
      </c>
      <c r="AC10" s="273">
        <v>36</v>
      </c>
      <c r="AD10" s="274">
        <v>36</v>
      </c>
      <c r="AE10" s="274">
        <v>9</v>
      </c>
      <c r="AF10" s="275">
        <f t="shared" si="6"/>
        <v>40</v>
      </c>
      <c r="AG10" s="276">
        <f t="shared" si="3"/>
        <v>4</v>
      </c>
    </row>
    <row r="11" spans="1:38">
      <c r="A11" s="220">
        <v>7</v>
      </c>
      <c r="B11" s="221" t="s">
        <v>9</v>
      </c>
      <c r="C11" s="222" t="s">
        <v>279</v>
      </c>
      <c r="D11" s="223">
        <v>2</v>
      </c>
      <c r="E11" s="220">
        <v>58</v>
      </c>
      <c r="F11" s="220">
        <v>78</v>
      </c>
      <c r="G11" s="220">
        <v>10</v>
      </c>
      <c r="H11" s="224">
        <f t="shared" si="0"/>
        <v>58</v>
      </c>
      <c r="I11" s="223" t="s">
        <v>195</v>
      </c>
      <c r="K11" s="278" t="s">
        <v>4</v>
      </c>
      <c r="L11" s="279" t="s">
        <v>22</v>
      </c>
      <c r="M11" s="66">
        <v>45</v>
      </c>
      <c r="N11" s="66">
        <v>112</v>
      </c>
      <c r="O11" s="63">
        <v>10</v>
      </c>
      <c r="P11" s="280">
        <f t="shared" si="4"/>
        <v>45</v>
      </c>
      <c r="Q11" s="64">
        <f t="shared" si="1"/>
        <v>11.2</v>
      </c>
      <c r="R11" s="65">
        <v>5</v>
      </c>
      <c r="S11" s="278" t="s">
        <v>445</v>
      </c>
      <c r="T11" s="279" t="s">
        <v>446</v>
      </c>
      <c r="U11" s="63">
        <v>38</v>
      </c>
      <c r="V11" s="63">
        <v>49</v>
      </c>
      <c r="W11" s="63">
        <v>10</v>
      </c>
      <c r="X11" s="280">
        <f t="shared" si="5"/>
        <v>38</v>
      </c>
      <c r="Y11" s="64">
        <f t="shared" si="2"/>
        <v>4.9000000000000004</v>
      </c>
      <c r="Z11" s="65">
        <v>5</v>
      </c>
      <c r="AA11" s="281" t="s">
        <v>220</v>
      </c>
      <c r="AB11" s="279" t="s">
        <v>19</v>
      </c>
      <c r="AC11" s="66">
        <v>34</v>
      </c>
      <c r="AD11" s="63">
        <v>34</v>
      </c>
      <c r="AE11" s="63">
        <v>9</v>
      </c>
      <c r="AF11" s="280">
        <f t="shared" si="6"/>
        <v>37.777777777777779</v>
      </c>
      <c r="AG11" s="64">
        <f t="shared" si="3"/>
        <v>3.7777777777777777</v>
      </c>
    </row>
    <row r="12" spans="1:38">
      <c r="A12" s="220">
        <v>8</v>
      </c>
      <c r="B12" s="221" t="s">
        <v>45</v>
      </c>
      <c r="C12" s="222" t="s">
        <v>280</v>
      </c>
      <c r="D12" s="223">
        <v>1</v>
      </c>
      <c r="E12" s="220">
        <v>58</v>
      </c>
      <c r="F12" s="220">
        <v>69</v>
      </c>
      <c r="G12" s="220">
        <v>10</v>
      </c>
      <c r="H12" s="224">
        <f t="shared" si="0"/>
        <v>58</v>
      </c>
      <c r="I12" s="223" t="s">
        <v>195</v>
      </c>
      <c r="K12" s="282" t="s">
        <v>45</v>
      </c>
      <c r="L12" s="62" t="s">
        <v>280</v>
      </c>
      <c r="M12" s="29">
        <v>40</v>
      </c>
      <c r="N12" s="29">
        <v>74</v>
      </c>
      <c r="O12" s="67">
        <v>10</v>
      </c>
      <c r="P12" s="283">
        <f t="shared" si="4"/>
        <v>40</v>
      </c>
      <c r="Q12" s="284">
        <f t="shared" si="1"/>
        <v>7.4</v>
      </c>
      <c r="R12" s="65">
        <v>6</v>
      </c>
      <c r="S12" s="285" t="s">
        <v>185</v>
      </c>
      <c r="T12" s="62" t="s">
        <v>279</v>
      </c>
      <c r="U12" s="67">
        <v>37</v>
      </c>
      <c r="V12" s="67">
        <v>57</v>
      </c>
      <c r="W12" s="67">
        <v>10</v>
      </c>
      <c r="X12" s="283">
        <f t="shared" si="5"/>
        <v>37</v>
      </c>
      <c r="Y12" s="284">
        <f t="shared" si="2"/>
        <v>5.7</v>
      </c>
      <c r="Z12" s="65">
        <v>6</v>
      </c>
      <c r="AA12" s="285" t="s">
        <v>451</v>
      </c>
      <c r="AB12" s="62" t="s">
        <v>265</v>
      </c>
      <c r="AC12" s="29">
        <v>34</v>
      </c>
      <c r="AD12" s="67">
        <v>28</v>
      </c>
      <c r="AE12" s="67">
        <v>9</v>
      </c>
      <c r="AF12" s="283">
        <f t="shared" si="6"/>
        <v>37.777777777777779</v>
      </c>
      <c r="AG12" s="284">
        <f t="shared" si="3"/>
        <v>3.1111111111111112</v>
      </c>
    </row>
    <row r="13" spans="1:38">
      <c r="A13" s="220">
        <v>9</v>
      </c>
      <c r="B13" s="221" t="s">
        <v>444</v>
      </c>
      <c r="C13" s="222" t="s">
        <v>279</v>
      </c>
      <c r="D13" s="223">
        <v>3</v>
      </c>
      <c r="E13" s="220">
        <v>49</v>
      </c>
      <c r="F13" s="220">
        <v>69</v>
      </c>
      <c r="G13" s="220">
        <v>9</v>
      </c>
      <c r="H13" s="224">
        <f t="shared" si="0"/>
        <v>54.444444444444443</v>
      </c>
      <c r="I13" s="223" t="s">
        <v>195</v>
      </c>
      <c r="K13" s="285" t="s">
        <v>11</v>
      </c>
      <c r="L13" s="62" t="s">
        <v>20</v>
      </c>
      <c r="M13" s="29">
        <v>37</v>
      </c>
      <c r="N13" s="29">
        <v>84</v>
      </c>
      <c r="O13" s="67">
        <v>10</v>
      </c>
      <c r="P13" s="283">
        <f t="shared" si="4"/>
        <v>37</v>
      </c>
      <c r="Q13" s="284">
        <f t="shared" si="1"/>
        <v>8.4</v>
      </c>
      <c r="R13" s="65">
        <v>7</v>
      </c>
      <c r="S13" s="285" t="s">
        <v>223</v>
      </c>
      <c r="T13" s="62" t="s">
        <v>279</v>
      </c>
      <c r="U13" s="67">
        <v>36</v>
      </c>
      <c r="V13" s="67">
        <v>55</v>
      </c>
      <c r="W13" s="67">
        <v>10</v>
      </c>
      <c r="X13" s="283">
        <f t="shared" si="5"/>
        <v>36</v>
      </c>
      <c r="Y13" s="284">
        <f t="shared" si="2"/>
        <v>5.5</v>
      </c>
      <c r="Z13" s="65">
        <v>7</v>
      </c>
      <c r="AA13" s="285" t="s">
        <v>454</v>
      </c>
      <c r="AB13" s="62" t="s">
        <v>279</v>
      </c>
      <c r="AC13" s="29">
        <v>31</v>
      </c>
      <c r="AD13" s="67">
        <v>21</v>
      </c>
      <c r="AE13" s="67">
        <v>9</v>
      </c>
      <c r="AF13" s="283">
        <f t="shared" si="6"/>
        <v>34.444444444444443</v>
      </c>
      <c r="AG13" s="284">
        <f t="shared" si="3"/>
        <v>2.3333333333333335</v>
      </c>
    </row>
    <row r="14" spans="1:38">
      <c r="A14" s="220">
        <v>10</v>
      </c>
      <c r="B14" s="221" t="s">
        <v>27</v>
      </c>
      <c r="C14" s="222" t="s">
        <v>280</v>
      </c>
      <c r="D14" s="223">
        <v>2</v>
      </c>
      <c r="E14" s="220">
        <v>51</v>
      </c>
      <c r="F14" s="220">
        <v>67</v>
      </c>
      <c r="G14" s="220">
        <v>10</v>
      </c>
      <c r="H14" s="224">
        <f t="shared" si="0"/>
        <v>51</v>
      </c>
      <c r="I14" s="223" t="s">
        <v>195</v>
      </c>
      <c r="K14" s="285" t="s">
        <v>8</v>
      </c>
      <c r="L14" s="62" t="s">
        <v>279</v>
      </c>
      <c r="M14" s="29">
        <v>33</v>
      </c>
      <c r="N14" s="29">
        <v>71</v>
      </c>
      <c r="O14" s="67">
        <v>10</v>
      </c>
      <c r="P14" s="283">
        <f t="shared" si="4"/>
        <v>33</v>
      </c>
      <c r="Q14" s="284">
        <f t="shared" si="1"/>
        <v>7.1</v>
      </c>
      <c r="R14" s="65">
        <v>8</v>
      </c>
      <c r="S14" s="282" t="s">
        <v>52</v>
      </c>
      <c r="T14" s="62" t="s">
        <v>279</v>
      </c>
      <c r="U14" s="67">
        <v>34</v>
      </c>
      <c r="V14" s="67">
        <v>58</v>
      </c>
      <c r="W14" s="67">
        <v>10</v>
      </c>
      <c r="X14" s="283">
        <f t="shared" si="5"/>
        <v>34</v>
      </c>
      <c r="Y14" s="284">
        <f t="shared" si="2"/>
        <v>5.8</v>
      </c>
      <c r="Z14" s="65">
        <v>8</v>
      </c>
      <c r="AA14" s="285" t="s">
        <v>453</v>
      </c>
      <c r="AB14" s="62" t="s">
        <v>452</v>
      </c>
      <c r="AC14" s="29">
        <v>29</v>
      </c>
      <c r="AD14" s="67">
        <v>33</v>
      </c>
      <c r="AE14" s="67">
        <v>9</v>
      </c>
      <c r="AF14" s="283">
        <f t="shared" si="6"/>
        <v>32.222222222222221</v>
      </c>
      <c r="AG14" s="284">
        <f t="shared" si="3"/>
        <v>3.6666666666666665</v>
      </c>
    </row>
    <row r="15" spans="1:38" ht="16" thickBot="1">
      <c r="A15" s="227">
        <v>11</v>
      </c>
      <c r="B15" s="228" t="s">
        <v>11</v>
      </c>
      <c r="C15" s="229" t="s">
        <v>20</v>
      </c>
      <c r="D15" s="230">
        <v>1</v>
      </c>
      <c r="E15" s="227">
        <v>47</v>
      </c>
      <c r="F15" s="227">
        <v>75</v>
      </c>
      <c r="G15" s="227">
        <v>10</v>
      </c>
      <c r="H15" s="231">
        <f t="shared" si="0"/>
        <v>47</v>
      </c>
      <c r="I15" s="230" t="s">
        <v>195</v>
      </c>
      <c r="K15" s="285" t="s">
        <v>7</v>
      </c>
      <c r="L15" s="62" t="s">
        <v>22</v>
      </c>
      <c r="M15" s="29">
        <v>31</v>
      </c>
      <c r="N15" s="29">
        <v>83</v>
      </c>
      <c r="O15" s="67">
        <v>10</v>
      </c>
      <c r="P15" s="283">
        <f t="shared" si="4"/>
        <v>31</v>
      </c>
      <c r="Q15" s="284">
        <f t="shared" si="1"/>
        <v>8.3000000000000007</v>
      </c>
      <c r="R15" s="65">
        <v>9</v>
      </c>
      <c r="S15" s="285" t="s">
        <v>14</v>
      </c>
      <c r="T15" s="62" t="s">
        <v>279</v>
      </c>
      <c r="U15" s="67">
        <v>32</v>
      </c>
      <c r="V15" s="67">
        <v>51</v>
      </c>
      <c r="W15" s="67">
        <v>10</v>
      </c>
      <c r="X15" s="283">
        <f t="shared" si="5"/>
        <v>32</v>
      </c>
      <c r="Y15" s="284">
        <f t="shared" si="2"/>
        <v>5.0999999999999996</v>
      </c>
      <c r="Z15" s="65">
        <v>9</v>
      </c>
      <c r="AA15" s="285" t="s">
        <v>321</v>
      </c>
      <c r="AB15" s="62" t="s">
        <v>452</v>
      </c>
      <c r="AC15" s="29">
        <v>24</v>
      </c>
      <c r="AD15" s="67">
        <v>19</v>
      </c>
      <c r="AE15" s="67">
        <v>9</v>
      </c>
      <c r="AF15" s="283">
        <f t="shared" si="6"/>
        <v>26.666666666666664</v>
      </c>
      <c r="AG15" s="284">
        <f t="shared" si="3"/>
        <v>2.1111111111111112</v>
      </c>
    </row>
    <row r="16" spans="1:38" ht="16" thickTop="1">
      <c r="A16" s="232">
        <v>12</v>
      </c>
      <c r="B16" s="233" t="s">
        <v>13</v>
      </c>
      <c r="C16" s="234" t="s">
        <v>279</v>
      </c>
      <c r="D16" s="235">
        <v>1</v>
      </c>
      <c r="E16" s="232">
        <v>47</v>
      </c>
      <c r="F16" s="232">
        <v>59</v>
      </c>
      <c r="G16" s="232">
        <v>10</v>
      </c>
      <c r="H16" s="236">
        <f t="shared" si="0"/>
        <v>47</v>
      </c>
      <c r="I16" s="235" t="s">
        <v>196</v>
      </c>
      <c r="K16" s="285" t="s">
        <v>27</v>
      </c>
      <c r="L16" s="62" t="s">
        <v>280</v>
      </c>
      <c r="M16" s="29">
        <v>30</v>
      </c>
      <c r="N16" s="29">
        <v>93</v>
      </c>
      <c r="O16" s="67">
        <v>10</v>
      </c>
      <c r="P16" s="283">
        <f t="shared" si="4"/>
        <v>30</v>
      </c>
      <c r="Q16" s="284">
        <f t="shared" si="1"/>
        <v>9.3000000000000007</v>
      </c>
      <c r="R16" s="65">
        <v>10</v>
      </c>
      <c r="S16" s="285" t="s">
        <v>447</v>
      </c>
      <c r="T16" s="62" t="s">
        <v>64</v>
      </c>
      <c r="U16" s="67">
        <v>29</v>
      </c>
      <c r="V16" s="67">
        <v>23</v>
      </c>
      <c r="W16" s="67">
        <v>10</v>
      </c>
      <c r="X16" s="283">
        <f t="shared" si="5"/>
        <v>29</v>
      </c>
      <c r="Y16" s="284">
        <f t="shared" si="2"/>
        <v>2.2999999999999998</v>
      </c>
      <c r="Z16" s="65">
        <v>10</v>
      </c>
      <c r="AA16" s="282" t="s">
        <v>450</v>
      </c>
      <c r="AB16" s="62" t="s">
        <v>265</v>
      </c>
      <c r="AC16" s="29">
        <v>23</v>
      </c>
      <c r="AD16" s="67">
        <v>19</v>
      </c>
      <c r="AE16" s="67">
        <v>9</v>
      </c>
      <c r="AF16" s="283">
        <f t="shared" si="6"/>
        <v>25.555555555555554</v>
      </c>
      <c r="AG16" s="284">
        <f t="shared" si="3"/>
        <v>2.1111111111111112</v>
      </c>
    </row>
    <row r="17" spans="1:33">
      <c r="A17" s="232">
        <v>13</v>
      </c>
      <c r="B17" s="233" t="s">
        <v>12</v>
      </c>
      <c r="C17" s="234" t="s">
        <v>29</v>
      </c>
      <c r="D17" s="235">
        <v>3</v>
      </c>
      <c r="E17" s="232">
        <v>42</v>
      </c>
      <c r="F17" s="232">
        <v>48</v>
      </c>
      <c r="G17" s="232">
        <v>9</v>
      </c>
      <c r="H17" s="236">
        <f t="shared" si="0"/>
        <v>46.666666666666671</v>
      </c>
      <c r="I17" s="235" t="s">
        <v>196</v>
      </c>
      <c r="K17" s="285" t="s">
        <v>444</v>
      </c>
      <c r="L17" s="62" t="s">
        <v>279</v>
      </c>
      <c r="M17" s="29">
        <v>27</v>
      </c>
      <c r="N17" s="29">
        <v>70</v>
      </c>
      <c r="O17" s="67">
        <v>10</v>
      </c>
      <c r="P17" s="283">
        <f t="shared" si="4"/>
        <v>27</v>
      </c>
      <c r="Q17" s="284">
        <f t="shared" si="1"/>
        <v>7</v>
      </c>
      <c r="R17" s="65">
        <v>11</v>
      </c>
      <c r="S17" s="282" t="s">
        <v>184</v>
      </c>
      <c r="T17" s="62" t="s">
        <v>265</v>
      </c>
      <c r="U17" s="67">
        <v>23</v>
      </c>
      <c r="V17" s="67">
        <v>39</v>
      </c>
      <c r="W17" s="67">
        <v>10</v>
      </c>
      <c r="X17" s="283">
        <f t="shared" si="5"/>
        <v>23</v>
      </c>
      <c r="Y17" s="284">
        <f t="shared" si="2"/>
        <v>3.9</v>
      </c>
      <c r="Z17" s="65">
        <v>11</v>
      </c>
      <c r="AA17" s="285"/>
      <c r="AB17" s="62"/>
      <c r="AC17" s="29"/>
      <c r="AD17" s="29"/>
      <c r="AE17" s="67"/>
      <c r="AF17" s="283"/>
      <c r="AG17" s="284"/>
    </row>
    <row r="18" spans="1:33">
      <c r="A18" s="232">
        <v>14</v>
      </c>
      <c r="B18" s="233" t="s">
        <v>52</v>
      </c>
      <c r="C18" s="234" t="s">
        <v>279</v>
      </c>
      <c r="D18" s="235">
        <v>2</v>
      </c>
      <c r="E18" s="232">
        <v>46</v>
      </c>
      <c r="F18" s="232">
        <v>70</v>
      </c>
      <c r="G18" s="232">
        <v>10</v>
      </c>
      <c r="H18" s="236">
        <f t="shared" si="0"/>
        <v>46</v>
      </c>
      <c r="I18" s="235" t="s">
        <v>196</v>
      </c>
      <c r="K18" s="285"/>
      <c r="L18" s="62"/>
      <c r="M18" s="29"/>
      <c r="N18" s="29"/>
      <c r="O18" s="67"/>
      <c r="P18" s="283"/>
      <c r="Q18" s="284"/>
      <c r="R18" s="65">
        <v>12</v>
      </c>
      <c r="S18" s="285"/>
      <c r="T18" s="62"/>
      <c r="U18" s="67"/>
      <c r="V18" s="67"/>
      <c r="W18" s="67"/>
      <c r="X18" s="283"/>
      <c r="Y18" s="284"/>
      <c r="Z18" s="65">
        <v>12</v>
      </c>
      <c r="AA18" s="285"/>
      <c r="AB18" s="62"/>
      <c r="AC18" s="29"/>
      <c r="AD18" s="29"/>
      <c r="AE18" s="67"/>
      <c r="AF18" s="283"/>
      <c r="AG18" s="284"/>
    </row>
    <row r="19" spans="1:33">
      <c r="A19" s="232">
        <v>15</v>
      </c>
      <c r="B19" s="233" t="s">
        <v>14</v>
      </c>
      <c r="C19" s="234" t="s">
        <v>279</v>
      </c>
      <c r="D19" s="235">
        <v>1</v>
      </c>
      <c r="E19" s="232">
        <v>43</v>
      </c>
      <c r="F19" s="232">
        <v>70</v>
      </c>
      <c r="G19" s="232">
        <v>10</v>
      </c>
      <c r="H19" s="236">
        <f t="shared" si="0"/>
        <v>43</v>
      </c>
      <c r="I19" s="235" t="s">
        <v>196</v>
      </c>
      <c r="K19" s="70"/>
      <c r="L19" s="71"/>
      <c r="M19" s="29"/>
      <c r="N19" s="29"/>
      <c r="O19" s="29"/>
      <c r="P19" s="68" t="str">
        <f t="shared" ref="P19:P26" si="7">IF(O19&gt;0,M19/O19,"")</f>
        <v/>
      </c>
      <c r="Q19" s="69" t="str">
        <f t="shared" ref="Q19:Q26" si="8">IF(O19&gt;0,N19/O19,"")</f>
        <v/>
      </c>
      <c r="R19" s="65">
        <v>13</v>
      </c>
      <c r="S19" s="70"/>
      <c r="T19" s="71"/>
      <c r="U19" s="67"/>
      <c r="V19" s="67"/>
      <c r="W19" s="29"/>
      <c r="X19" s="68" t="str">
        <f t="shared" ref="X19:X26" si="9">IF(W19&gt;0,U19/W19,"")</f>
        <v/>
      </c>
      <c r="Y19" s="69" t="str">
        <f t="shared" ref="Y19:Y26" si="10">IF(W19&gt;0,V19/W19,"")</f>
        <v/>
      </c>
      <c r="Z19" s="65">
        <v>13</v>
      </c>
      <c r="AA19" s="70"/>
      <c r="AB19" s="71"/>
      <c r="AC19" s="29"/>
      <c r="AD19" s="29"/>
      <c r="AE19" s="29"/>
      <c r="AF19" s="68" t="str">
        <f t="shared" ref="AF19:AF26" si="11">IF(AE19&gt;0,AC19/AE19,"")</f>
        <v/>
      </c>
      <c r="AG19" s="69" t="str">
        <f t="shared" ref="AG19:AG26" si="12">IF(AE19&gt;0,AD19/AE19,"")</f>
        <v/>
      </c>
    </row>
    <row r="20" spans="1:33">
      <c r="A20" s="232">
        <v>16</v>
      </c>
      <c r="B20" s="233" t="s">
        <v>185</v>
      </c>
      <c r="C20" s="234" t="s">
        <v>279</v>
      </c>
      <c r="D20" s="235">
        <v>1</v>
      </c>
      <c r="E20" s="232">
        <v>42</v>
      </c>
      <c r="F20" s="232">
        <v>62</v>
      </c>
      <c r="G20" s="232">
        <v>10</v>
      </c>
      <c r="H20" s="236">
        <f t="shared" si="0"/>
        <v>42</v>
      </c>
      <c r="I20" s="235" t="s">
        <v>196</v>
      </c>
      <c r="K20" s="70"/>
      <c r="L20" s="71"/>
      <c r="M20" s="29"/>
      <c r="N20" s="29"/>
      <c r="O20" s="29"/>
      <c r="P20" s="68" t="str">
        <f t="shared" si="7"/>
        <v/>
      </c>
      <c r="Q20" s="69" t="str">
        <f t="shared" si="8"/>
        <v/>
      </c>
      <c r="R20" s="65">
        <v>14</v>
      </c>
      <c r="S20" s="70"/>
      <c r="T20" s="71"/>
      <c r="U20" s="67"/>
      <c r="V20" s="67"/>
      <c r="W20" s="29"/>
      <c r="X20" s="68" t="str">
        <f t="shared" si="9"/>
        <v/>
      </c>
      <c r="Y20" s="69" t="str">
        <f t="shared" si="10"/>
        <v/>
      </c>
      <c r="Z20" s="65">
        <v>14</v>
      </c>
      <c r="AA20" s="70"/>
      <c r="AB20" s="71"/>
      <c r="AC20" s="29"/>
      <c r="AD20" s="29"/>
      <c r="AE20" s="29"/>
      <c r="AF20" s="68" t="str">
        <f t="shared" si="11"/>
        <v/>
      </c>
      <c r="AG20" s="69" t="str">
        <f t="shared" si="12"/>
        <v/>
      </c>
    </row>
    <row r="21" spans="1:33">
      <c r="A21" s="232">
        <v>17</v>
      </c>
      <c r="B21" s="233" t="s">
        <v>184</v>
      </c>
      <c r="C21" s="234" t="s">
        <v>265</v>
      </c>
      <c r="D21" s="235">
        <v>2</v>
      </c>
      <c r="E21" s="232">
        <v>42</v>
      </c>
      <c r="F21" s="232">
        <v>59</v>
      </c>
      <c r="G21" s="232">
        <v>10</v>
      </c>
      <c r="H21" s="236">
        <f t="shared" si="0"/>
        <v>42</v>
      </c>
      <c r="I21" s="235" t="s">
        <v>196</v>
      </c>
      <c r="K21" s="70"/>
      <c r="L21" s="71"/>
      <c r="M21" s="29"/>
      <c r="N21" s="29"/>
      <c r="O21" s="29"/>
      <c r="P21" s="68" t="str">
        <f t="shared" si="7"/>
        <v/>
      </c>
      <c r="Q21" s="69" t="str">
        <f t="shared" si="8"/>
        <v/>
      </c>
      <c r="R21" s="65">
        <v>15</v>
      </c>
      <c r="S21" s="70"/>
      <c r="T21" s="71"/>
      <c r="U21" s="67"/>
      <c r="V21" s="67"/>
      <c r="W21" s="29"/>
      <c r="X21" s="68" t="str">
        <f t="shared" si="9"/>
        <v/>
      </c>
      <c r="Y21" s="69" t="str">
        <f t="shared" si="10"/>
        <v/>
      </c>
      <c r="Z21" s="65">
        <v>15</v>
      </c>
      <c r="AA21" s="70"/>
      <c r="AB21" s="71"/>
      <c r="AC21" s="29"/>
      <c r="AD21" s="29"/>
      <c r="AE21" s="29"/>
      <c r="AF21" s="68" t="str">
        <f t="shared" si="11"/>
        <v/>
      </c>
      <c r="AG21" s="69" t="str">
        <f t="shared" si="12"/>
        <v/>
      </c>
    </row>
    <row r="22" spans="1:33">
      <c r="A22" s="237">
        <v>18</v>
      </c>
      <c r="B22" s="233" t="s">
        <v>57</v>
      </c>
      <c r="C22" s="238" t="s">
        <v>281</v>
      </c>
      <c r="D22" s="235">
        <v>3</v>
      </c>
      <c r="E22" s="232">
        <v>35</v>
      </c>
      <c r="F22" s="232">
        <v>68</v>
      </c>
      <c r="G22" s="232">
        <v>9</v>
      </c>
      <c r="H22" s="236">
        <f t="shared" si="0"/>
        <v>38.888888888888886</v>
      </c>
      <c r="I22" s="235" t="s">
        <v>196</v>
      </c>
      <c r="K22" s="70"/>
      <c r="L22" s="71"/>
      <c r="M22" s="29"/>
      <c r="N22" s="29"/>
      <c r="O22" s="29"/>
      <c r="P22" s="68" t="str">
        <f t="shared" si="7"/>
        <v/>
      </c>
      <c r="Q22" s="69" t="str">
        <f t="shared" si="8"/>
        <v/>
      </c>
      <c r="R22" s="65">
        <v>16</v>
      </c>
      <c r="S22" s="70"/>
      <c r="T22" s="71"/>
      <c r="U22" s="67"/>
      <c r="V22" s="67"/>
      <c r="W22" s="29"/>
      <c r="X22" s="68" t="str">
        <f t="shared" si="9"/>
        <v/>
      </c>
      <c r="Y22" s="69" t="str">
        <f t="shared" si="10"/>
        <v/>
      </c>
      <c r="Z22" s="65">
        <v>16</v>
      </c>
      <c r="AA22" s="70"/>
      <c r="AB22" s="71"/>
      <c r="AC22" s="29"/>
      <c r="AD22" s="29"/>
      <c r="AE22" s="29"/>
      <c r="AF22" s="68" t="str">
        <f t="shared" si="11"/>
        <v/>
      </c>
      <c r="AG22" s="69" t="str">
        <f t="shared" si="12"/>
        <v/>
      </c>
    </row>
    <row r="23" spans="1:33">
      <c r="A23" s="237">
        <v>19</v>
      </c>
      <c r="B23" s="233" t="s">
        <v>445</v>
      </c>
      <c r="C23" s="238" t="s">
        <v>446</v>
      </c>
      <c r="D23" s="235">
        <v>3</v>
      </c>
      <c r="E23" s="232">
        <v>35</v>
      </c>
      <c r="F23" s="232">
        <v>40</v>
      </c>
      <c r="G23" s="232">
        <v>9</v>
      </c>
      <c r="H23" s="236">
        <f t="shared" si="0"/>
        <v>38.888888888888886</v>
      </c>
      <c r="I23" s="235" t="s">
        <v>196</v>
      </c>
      <c r="K23" s="70"/>
      <c r="L23" s="71"/>
      <c r="M23" s="29"/>
      <c r="N23" s="29"/>
      <c r="O23" s="29"/>
      <c r="P23" s="68" t="str">
        <f t="shared" si="7"/>
        <v/>
      </c>
      <c r="Q23" s="69" t="str">
        <f t="shared" si="8"/>
        <v/>
      </c>
      <c r="R23" s="65">
        <v>17</v>
      </c>
      <c r="S23" s="70"/>
      <c r="T23" s="71"/>
      <c r="U23" s="67"/>
      <c r="V23" s="67"/>
      <c r="W23" s="29"/>
      <c r="X23" s="68" t="str">
        <f t="shared" si="9"/>
        <v/>
      </c>
      <c r="Y23" s="69" t="str">
        <f t="shared" si="10"/>
        <v/>
      </c>
      <c r="Z23" s="65">
        <v>17</v>
      </c>
      <c r="AA23" s="70"/>
      <c r="AB23" s="71"/>
      <c r="AC23" s="29"/>
      <c r="AD23" s="29"/>
      <c r="AE23" s="29"/>
      <c r="AF23" s="68" t="str">
        <f t="shared" si="11"/>
        <v/>
      </c>
      <c r="AG23" s="69" t="str">
        <f t="shared" si="12"/>
        <v/>
      </c>
    </row>
    <row r="24" spans="1:33">
      <c r="A24" s="232">
        <v>20</v>
      </c>
      <c r="B24" s="233" t="s">
        <v>223</v>
      </c>
      <c r="C24" s="234" t="s">
        <v>279</v>
      </c>
      <c r="D24" s="235">
        <v>3</v>
      </c>
      <c r="E24" s="232">
        <v>34</v>
      </c>
      <c r="F24" s="232">
        <v>57</v>
      </c>
      <c r="G24" s="232">
        <v>9</v>
      </c>
      <c r="H24" s="236">
        <f t="shared" si="0"/>
        <v>37.777777777777779</v>
      </c>
      <c r="I24" s="235" t="s">
        <v>196</v>
      </c>
      <c r="K24" s="70"/>
      <c r="L24" s="71"/>
      <c r="M24" s="29"/>
      <c r="N24" s="29"/>
      <c r="O24" s="29"/>
      <c r="P24" s="68" t="str">
        <f t="shared" si="7"/>
        <v/>
      </c>
      <c r="Q24" s="69" t="str">
        <f t="shared" si="8"/>
        <v/>
      </c>
      <c r="R24" s="65">
        <v>18</v>
      </c>
      <c r="S24" s="70"/>
      <c r="T24" s="71"/>
      <c r="U24" s="67"/>
      <c r="V24" s="67"/>
      <c r="W24" s="29"/>
      <c r="X24" s="68" t="str">
        <f t="shared" si="9"/>
        <v/>
      </c>
      <c r="Y24" s="69" t="str">
        <f t="shared" si="10"/>
        <v/>
      </c>
      <c r="Z24" s="65">
        <v>18</v>
      </c>
      <c r="AA24" s="70"/>
      <c r="AB24" s="71"/>
      <c r="AC24" s="29"/>
      <c r="AD24" s="29"/>
      <c r="AE24" s="29"/>
      <c r="AF24" s="68" t="str">
        <f t="shared" si="11"/>
        <v/>
      </c>
      <c r="AG24" s="69" t="str">
        <f t="shared" si="12"/>
        <v/>
      </c>
    </row>
    <row r="25" spans="1:33">
      <c r="A25" s="232">
        <v>21</v>
      </c>
      <c r="B25" s="233" t="s">
        <v>224</v>
      </c>
      <c r="C25" s="234" t="s">
        <v>265</v>
      </c>
      <c r="D25" s="235">
        <v>3</v>
      </c>
      <c r="E25" s="232">
        <v>29</v>
      </c>
      <c r="F25" s="232">
        <v>54</v>
      </c>
      <c r="G25" s="232">
        <v>9</v>
      </c>
      <c r="H25" s="236">
        <f t="shared" si="0"/>
        <v>32.222222222222221</v>
      </c>
      <c r="I25" s="235" t="s">
        <v>196</v>
      </c>
      <c r="K25" s="70"/>
      <c r="L25" s="71"/>
      <c r="M25" s="29"/>
      <c r="N25" s="29"/>
      <c r="O25" s="29"/>
      <c r="P25" s="68" t="str">
        <f t="shared" si="7"/>
        <v/>
      </c>
      <c r="Q25" s="69" t="str">
        <f t="shared" si="8"/>
        <v/>
      </c>
      <c r="R25" s="65">
        <v>19</v>
      </c>
      <c r="S25" s="70"/>
      <c r="T25" s="71"/>
      <c r="U25" s="67"/>
      <c r="V25" s="67"/>
      <c r="W25" s="29"/>
      <c r="X25" s="68" t="str">
        <f t="shared" si="9"/>
        <v/>
      </c>
      <c r="Y25" s="69" t="str">
        <f t="shared" si="10"/>
        <v/>
      </c>
      <c r="Z25" s="65">
        <v>19</v>
      </c>
      <c r="AA25" s="70"/>
      <c r="AB25" s="71"/>
      <c r="AC25" s="29"/>
      <c r="AD25" s="29"/>
      <c r="AE25" s="29"/>
      <c r="AF25" s="68" t="str">
        <f t="shared" si="11"/>
        <v/>
      </c>
      <c r="AG25" s="69" t="str">
        <f t="shared" si="12"/>
        <v/>
      </c>
    </row>
    <row r="26" spans="1:33" ht="16" thickBot="1">
      <c r="A26" s="239">
        <v>22</v>
      </c>
      <c r="B26" s="240" t="s">
        <v>447</v>
      </c>
      <c r="C26" s="241" t="s">
        <v>64</v>
      </c>
      <c r="D26" s="242">
        <v>2</v>
      </c>
      <c r="E26" s="243">
        <v>32</v>
      </c>
      <c r="F26" s="243">
        <v>43</v>
      </c>
      <c r="G26" s="243">
        <v>10</v>
      </c>
      <c r="H26" s="244">
        <f t="shared" si="0"/>
        <v>32</v>
      </c>
      <c r="I26" s="242" t="s">
        <v>196</v>
      </c>
      <c r="K26" s="72"/>
      <c r="L26" s="73"/>
      <c r="M26" s="75"/>
      <c r="N26" s="75"/>
      <c r="O26" s="75"/>
      <c r="P26" s="76" t="str">
        <f t="shared" si="7"/>
        <v/>
      </c>
      <c r="Q26" s="77" t="str">
        <f t="shared" si="8"/>
        <v/>
      </c>
      <c r="R26" s="65">
        <v>20</v>
      </c>
      <c r="S26" s="72"/>
      <c r="T26" s="73"/>
      <c r="U26" s="74"/>
      <c r="V26" s="74"/>
      <c r="W26" s="75"/>
      <c r="X26" s="76" t="str">
        <f t="shared" si="9"/>
        <v/>
      </c>
      <c r="Y26" s="77" t="str">
        <f t="shared" si="10"/>
        <v/>
      </c>
      <c r="Z26" s="65">
        <v>20</v>
      </c>
      <c r="AA26" s="72"/>
      <c r="AB26" s="73"/>
      <c r="AC26" s="75"/>
      <c r="AD26" s="75"/>
      <c r="AE26" s="75"/>
      <c r="AF26" s="76" t="str">
        <f t="shared" si="11"/>
        <v/>
      </c>
      <c r="AG26" s="77" t="str">
        <f t="shared" si="12"/>
        <v/>
      </c>
    </row>
    <row r="27" spans="1:33" ht="16" thickTop="1">
      <c r="A27" s="245">
        <v>23</v>
      </c>
      <c r="B27" s="246" t="s">
        <v>186</v>
      </c>
      <c r="C27" s="247" t="s">
        <v>279</v>
      </c>
      <c r="D27" s="248">
        <v>2</v>
      </c>
      <c r="E27" s="245">
        <v>31</v>
      </c>
      <c r="F27" s="245">
        <v>36</v>
      </c>
      <c r="G27" s="245">
        <v>10</v>
      </c>
      <c r="H27" s="249">
        <f t="shared" si="0"/>
        <v>31</v>
      </c>
      <c r="I27" s="248" t="s">
        <v>448</v>
      </c>
      <c r="M27" s="286"/>
      <c r="N27" s="286"/>
      <c r="U27" s="10"/>
      <c r="V27" s="10"/>
    </row>
    <row r="28" spans="1:33">
      <c r="A28" s="250">
        <v>24</v>
      </c>
      <c r="B28" s="246" t="s">
        <v>449</v>
      </c>
      <c r="C28" s="251" t="s">
        <v>29</v>
      </c>
      <c r="D28" s="248">
        <v>1</v>
      </c>
      <c r="E28" s="245">
        <v>30</v>
      </c>
      <c r="F28" s="245">
        <v>34</v>
      </c>
      <c r="G28" s="245">
        <v>10</v>
      </c>
      <c r="H28" s="249">
        <f t="shared" si="0"/>
        <v>30</v>
      </c>
      <c r="I28" s="248" t="s">
        <v>448</v>
      </c>
    </row>
    <row r="29" spans="1:33">
      <c r="A29" s="245">
        <v>25</v>
      </c>
      <c r="B29" s="246" t="s">
        <v>450</v>
      </c>
      <c r="C29" s="247" t="s">
        <v>265</v>
      </c>
      <c r="D29" s="248">
        <v>1</v>
      </c>
      <c r="E29" s="245">
        <v>22</v>
      </c>
      <c r="F29" s="245">
        <v>30</v>
      </c>
      <c r="G29" s="245">
        <v>10</v>
      </c>
      <c r="H29" s="249">
        <f t="shared" si="0"/>
        <v>22</v>
      </c>
      <c r="I29" s="248" t="s">
        <v>448</v>
      </c>
    </row>
    <row r="30" spans="1:33">
      <c r="A30" s="245">
        <v>26</v>
      </c>
      <c r="B30" s="246" t="s">
        <v>451</v>
      </c>
      <c r="C30" s="247" t="s">
        <v>265</v>
      </c>
      <c r="D30" s="248">
        <v>2</v>
      </c>
      <c r="E30" s="245">
        <v>19</v>
      </c>
      <c r="F30" s="245">
        <v>35</v>
      </c>
      <c r="G30" s="245">
        <v>10</v>
      </c>
      <c r="H30" s="249">
        <f t="shared" si="0"/>
        <v>19</v>
      </c>
      <c r="I30" s="248" t="s">
        <v>448</v>
      </c>
    </row>
    <row r="31" spans="1:33">
      <c r="A31" s="250">
        <v>27</v>
      </c>
      <c r="B31" s="246" t="s">
        <v>194</v>
      </c>
      <c r="C31" s="251" t="s">
        <v>452</v>
      </c>
      <c r="D31" s="248">
        <v>2</v>
      </c>
      <c r="E31" s="245">
        <v>18</v>
      </c>
      <c r="F31" s="245">
        <v>23</v>
      </c>
      <c r="G31" s="245">
        <v>10</v>
      </c>
      <c r="H31" s="249">
        <f t="shared" si="0"/>
        <v>18</v>
      </c>
      <c r="I31" s="248" t="s">
        <v>448</v>
      </c>
    </row>
    <row r="32" spans="1:33">
      <c r="A32" s="250">
        <v>28</v>
      </c>
      <c r="B32" s="246" t="s">
        <v>220</v>
      </c>
      <c r="C32" s="251" t="s">
        <v>19</v>
      </c>
      <c r="D32" s="248">
        <v>3</v>
      </c>
      <c r="E32" s="245">
        <v>15</v>
      </c>
      <c r="F32" s="245">
        <v>18</v>
      </c>
      <c r="G32" s="245">
        <v>9</v>
      </c>
      <c r="H32" s="249">
        <f t="shared" si="0"/>
        <v>16.666666666666668</v>
      </c>
      <c r="I32" s="248" t="s">
        <v>448</v>
      </c>
    </row>
    <row r="33" spans="1:9">
      <c r="A33" s="250">
        <v>29</v>
      </c>
      <c r="B33" s="246" t="s">
        <v>282</v>
      </c>
      <c r="C33" s="251" t="s">
        <v>281</v>
      </c>
      <c r="D33" s="248">
        <v>1</v>
      </c>
      <c r="E33" s="245">
        <v>14</v>
      </c>
      <c r="F33" s="245">
        <v>23</v>
      </c>
      <c r="G33" s="245">
        <v>9</v>
      </c>
      <c r="H33" s="249">
        <f t="shared" si="0"/>
        <v>15.555555555555555</v>
      </c>
      <c r="I33" s="248" t="s">
        <v>448</v>
      </c>
    </row>
    <row r="34" spans="1:9">
      <c r="A34" s="250">
        <v>30</v>
      </c>
      <c r="B34" s="246" t="s">
        <v>453</v>
      </c>
      <c r="C34" s="251" t="s">
        <v>452</v>
      </c>
      <c r="D34" s="248">
        <v>2</v>
      </c>
      <c r="E34" s="245">
        <v>15</v>
      </c>
      <c r="F34" s="245">
        <v>19</v>
      </c>
      <c r="G34" s="245">
        <v>10</v>
      </c>
      <c r="H34" s="249">
        <f t="shared" si="0"/>
        <v>15</v>
      </c>
      <c r="I34" s="248" t="s">
        <v>448</v>
      </c>
    </row>
    <row r="35" spans="1:9">
      <c r="A35" s="245">
        <v>31</v>
      </c>
      <c r="B35" s="246" t="s">
        <v>454</v>
      </c>
      <c r="C35" s="247" t="s">
        <v>279</v>
      </c>
      <c r="D35" s="248">
        <v>1</v>
      </c>
      <c r="E35" s="245">
        <v>14</v>
      </c>
      <c r="F35" s="245">
        <v>31</v>
      </c>
      <c r="G35" s="245">
        <v>10</v>
      </c>
      <c r="H35" s="249">
        <f t="shared" si="0"/>
        <v>14</v>
      </c>
      <c r="I35" s="248" t="s">
        <v>448</v>
      </c>
    </row>
    <row r="36" spans="1:9">
      <c r="A36" s="250">
        <v>32</v>
      </c>
      <c r="B36" s="246" t="s">
        <v>321</v>
      </c>
      <c r="C36" s="251" t="s">
        <v>452</v>
      </c>
      <c r="D36" s="248">
        <v>1</v>
      </c>
      <c r="E36" s="245">
        <v>13</v>
      </c>
      <c r="F36" s="245">
        <v>37</v>
      </c>
      <c r="G36" s="245">
        <v>10</v>
      </c>
      <c r="H36" s="249">
        <f t="shared" si="0"/>
        <v>13</v>
      </c>
      <c r="I36" s="248" t="s">
        <v>448</v>
      </c>
    </row>
  </sheetData>
  <mergeCells count="5">
    <mergeCell ref="Z4:Z6"/>
    <mergeCell ref="AA4:AG4"/>
    <mergeCell ref="K4:Q4"/>
    <mergeCell ref="R4:R6"/>
    <mergeCell ref="S4:Y4"/>
  </mergeCells>
  <dataValidations count="1">
    <dataValidation type="list" showInputMessage="1" showErrorMessage="1" sqref="K7:L26 S7:T26">
      <formula1>#REF!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O8" sqref="O8"/>
    </sheetView>
  </sheetViews>
  <sheetFormatPr baseColWidth="10" defaultColWidth="8.83203125" defaultRowHeight="15" x14ac:dyDescent="0"/>
  <cols>
    <col min="1" max="1" width="15.83203125" customWidth="1"/>
    <col min="2" max="2" width="16" customWidth="1"/>
    <col min="5" max="5" width="4.1640625" customWidth="1"/>
    <col min="7" max="7" width="16.5" customWidth="1"/>
    <col min="8" max="8" width="18.83203125" customWidth="1"/>
    <col min="15" max="15" width="11.83203125" bestFit="1" customWidth="1"/>
    <col min="16" max="16" width="14.5" bestFit="1" customWidth="1"/>
    <col min="17" max="17" width="16.1640625" bestFit="1" customWidth="1"/>
  </cols>
  <sheetData>
    <row r="1" spans="1:14" ht="23">
      <c r="A1" s="459" t="s">
        <v>459</v>
      </c>
      <c r="B1" s="459"/>
      <c r="C1" s="459"/>
      <c r="D1" s="459"/>
      <c r="E1" s="460"/>
      <c r="F1" s="460"/>
      <c r="G1" s="460"/>
      <c r="H1" s="10"/>
      <c r="I1" s="10"/>
    </row>
    <row r="2" spans="1:14" ht="16" thickBot="1">
      <c r="A2" s="10"/>
      <c r="B2" s="10"/>
      <c r="C2" s="81"/>
      <c r="D2" s="81"/>
      <c r="G2" s="10"/>
      <c r="H2" s="10"/>
      <c r="I2" s="10"/>
    </row>
    <row r="3" spans="1:14" ht="17" thickTop="1" thickBot="1">
      <c r="A3" s="10"/>
      <c r="B3" s="10"/>
      <c r="C3" s="461" t="s">
        <v>283</v>
      </c>
      <c r="D3" s="461"/>
      <c r="G3" s="15"/>
      <c r="H3" s="15"/>
      <c r="I3" s="461" t="s">
        <v>283</v>
      </c>
      <c r="J3" s="461"/>
      <c r="L3" t="s">
        <v>460</v>
      </c>
    </row>
    <row r="4" spans="1:14" ht="17" thickTop="1" thickBot="1">
      <c r="A4" s="82" t="s">
        <v>39</v>
      </c>
      <c r="B4" s="83"/>
      <c r="C4" s="135" t="s">
        <v>1</v>
      </c>
      <c r="D4" s="135" t="s">
        <v>2</v>
      </c>
      <c r="G4" s="82" t="s">
        <v>40</v>
      </c>
      <c r="H4" s="83"/>
      <c r="I4" s="135" t="s">
        <v>1</v>
      </c>
      <c r="J4" s="135" t="s">
        <v>2</v>
      </c>
      <c r="L4" s="303" t="s">
        <v>1</v>
      </c>
      <c r="M4" s="304" t="s">
        <v>2</v>
      </c>
    </row>
    <row r="5" spans="1:14" ht="17" thickTop="1" thickBot="1">
      <c r="A5" s="305" t="s">
        <v>4</v>
      </c>
      <c r="B5" s="306" t="s">
        <v>7</v>
      </c>
      <c r="C5" s="84">
        <v>70</v>
      </c>
      <c r="D5" s="85">
        <v>160</v>
      </c>
      <c r="G5" s="307" t="s">
        <v>291</v>
      </c>
      <c r="H5" s="308" t="s">
        <v>461</v>
      </c>
      <c r="I5" s="84">
        <v>61</v>
      </c>
      <c r="J5" s="85">
        <v>77</v>
      </c>
      <c r="L5" s="309">
        <v>6</v>
      </c>
      <c r="M5" s="310">
        <v>25</v>
      </c>
      <c r="N5" t="s">
        <v>43</v>
      </c>
    </row>
    <row r="6" spans="1:14" ht="16" thickBot="1">
      <c r="A6" s="311" t="s">
        <v>5</v>
      </c>
      <c r="B6" s="312" t="s">
        <v>10</v>
      </c>
      <c r="C6" s="86">
        <v>56</v>
      </c>
      <c r="D6" s="87">
        <v>144</v>
      </c>
      <c r="G6" s="311" t="s">
        <v>243</v>
      </c>
      <c r="H6" s="312" t="s">
        <v>239</v>
      </c>
      <c r="I6" s="86">
        <v>58</v>
      </c>
      <c r="J6" s="87">
        <v>76</v>
      </c>
      <c r="L6" s="309">
        <v>10</v>
      </c>
      <c r="M6" s="310">
        <v>20</v>
      </c>
      <c r="N6" t="s">
        <v>42</v>
      </c>
    </row>
    <row r="7" spans="1:14" ht="16" thickBot="1">
      <c r="A7" s="313" t="s">
        <v>8</v>
      </c>
      <c r="B7" s="314" t="s">
        <v>52</v>
      </c>
      <c r="C7" s="86">
        <v>55</v>
      </c>
      <c r="D7" s="87">
        <v>108</v>
      </c>
      <c r="G7" s="313" t="s">
        <v>311</v>
      </c>
      <c r="H7" s="314" t="s">
        <v>307</v>
      </c>
      <c r="I7" s="86">
        <v>56</v>
      </c>
      <c r="J7" s="87">
        <v>49</v>
      </c>
      <c r="L7" s="309">
        <v>18</v>
      </c>
      <c r="M7" s="310">
        <v>25</v>
      </c>
      <c r="N7" t="s">
        <v>44</v>
      </c>
    </row>
    <row r="8" spans="1:14" ht="16" thickBot="1">
      <c r="A8" s="311" t="s">
        <v>238</v>
      </c>
      <c r="B8" s="312" t="s">
        <v>54</v>
      </c>
      <c r="C8" s="86">
        <v>53</v>
      </c>
      <c r="D8" s="87">
        <v>114</v>
      </c>
      <c r="G8" s="313" t="s">
        <v>290</v>
      </c>
      <c r="H8" s="314" t="s">
        <v>295</v>
      </c>
      <c r="I8" s="86">
        <v>51</v>
      </c>
      <c r="J8" s="87">
        <v>68</v>
      </c>
      <c r="L8" s="315">
        <v>14</v>
      </c>
      <c r="M8" s="316">
        <v>16</v>
      </c>
      <c r="N8" t="s">
        <v>41</v>
      </c>
    </row>
    <row r="9" spans="1:14" ht="16" thickTop="1">
      <c r="A9" s="311" t="s">
        <v>27</v>
      </c>
      <c r="B9" s="312" t="s">
        <v>57</v>
      </c>
      <c r="C9" s="86">
        <v>48</v>
      </c>
      <c r="D9" s="87">
        <v>113</v>
      </c>
      <c r="G9" s="313" t="s">
        <v>293</v>
      </c>
      <c r="H9" s="314" t="s">
        <v>294</v>
      </c>
      <c r="I9" s="86">
        <v>49</v>
      </c>
      <c r="J9" s="87">
        <v>53</v>
      </c>
    </row>
    <row r="10" spans="1:14">
      <c r="A10" s="311" t="s">
        <v>9</v>
      </c>
      <c r="B10" s="312" t="s">
        <v>13</v>
      </c>
      <c r="C10" s="86">
        <v>47</v>
      </c>
      <c r="D10" s="87">
        <v>132</v>
      </c>
      <c r="G10" s="311" t="s">
        <v>316</v>
      </c>
      <c r="H10" s="312" t="s">
        <v>314</v>
      </c>
      <c r="I10" s="86">
        <v>48</v>
      </c>
      <c r="J10" s="87">
        <v>79</v>
      </c>
    </row>
    <row r="11" spans="1:14">
      <c r="A11" s="313" t="s">
        <v>287</v>
      </c>
      <c r="B11" s="314" t="s">
        <v>199</v>
      </c>
      <c r="C11" s="86">
        <v>39</v>
      </c>
      <c r="D11" s="87">
        <v>113</v>
      </c>
      <c r="G11" s="311" t="s">
        <v>462</v>
      </c>
      <c r="H11" s="312" t="s">
        <v>232</v>
      </c>
      <c r="I11" s="86">
        <v>42</v>
      </c>
      <c r="J11" s="87">
        <v>43</v>
      </c>
    </row>
    <row r="12" spans="1:14">
      <c r="A12" s="311" t="s">
        <v>240</v>
      </c>
      <c r="B12" s="312" t="s">
        <v>197</v>
      </c>
      <c r="C12" s="86">
        <v>39</v>
      </c>
      <c r="D12" s="87">
        <v>111</v>
      </c>
      <c r="G12" s="311" t="s">
        <v>221</v>
      </c>
      <c r="H12" s="312" t="s">
        <v>189</v>
      </c>
      <c r="I12" s="86">
        <v>41</v>
      </c>
      <c r="J12" s="87">
        <v>52</v>
      </c>
    </row>
    <row r="13" spans="1:14">
      <c r="A13" s="311" t="s">
        <v>12</v>
      </c>
      <c r="B13" s="312" t="s">
        <v>188</v>
      </c>
      <c r="C13" s="86">
        <v>35</v>
      </c>
      <c r="D13" s="87">
        <v>92</v>
      </c>
      <c r="G13" s="311" t="s">
        <v>310</v>
      </c>
      <c r="H13" s="312" t="s">
        <v>289</v>
      </c>
      <c r="I13" s="86">
        <v>36</v>
      </c>
      <c r="J13" s="87">
        <v>49</v>
      </c>
    </row>
    <row r="14" spans="1:14">
      <c r="A14" s="311" t="s">
        <v>198</v>
      </c>
      <c r="B14" s="312" t="s">
        <v>292</v>
      </c>
      <c r="C14" s="86">
        <v>33</v>
      </c>
      <c r="D14" s="87">
        <v>102</v>
      </c>
      <c r="G14" s="311" t="s">
        <v>234</v>
      </c>
      <c r="H14" s="312" t="s">
        <v>233</v>
      </c>
      <c r="I14" s="86">
        <v>30</v>
      </c>
      <c r="J14" s="87">
        <v>41</v>
      </c>
    </row>
    <row r="15" spans="1:14">
      <c r="A15" s="311" t="s">
        <v>411</v>
      </c>
      <c r="B15" s="312" t="s">
        <v>30</v>
      </c>
      <c r="C15" s="86">
        <v>27</v>
      </c>
      <c r="D15" s="87">
        <v>79</v>
      </c>
      <c r="G15" s="311" t="s">
        <v>322</v>
      </c>
      <c r="H15" s="312" t="s">
        <v>317</v>
      </c>
      <c r="I15" s="86">
        <v>28</v>
      </c>
      <c r="J15" s="87">
        <v>51</v>
      </c>
    </row>
    <row r="16" spans="1:14" ht="16" thickBot="1">
      <c r="A16" s="317" t="s">
        <v>6</v>
      </c>
      <c r="B16" s="318" t="s">
        <v>463</v>
      </c>
      <c r="C16" s="319">
        <v>26</v>
      </c>
      <c r="D16" s="94">
        <v>89</v>
      </c>
      <c r="G16" s="317" t="s">
        <v>235</v>
      </c>
      <c r="H16" s="318" t="s">
        <v>464</v>
      </c>
      <c r="I16" s="95">
        <v>25</v>
      </c>
      <c r="J16" s="94">
        <v>43</v>
      </c>
    </row>
    <row r="17" spans="15:17" ht="16" thickTop="1"/>
    <row r="23" spans="15:17" ht="16" thickBot="1"/>
    <row r="24" spans="15:17" ht="17" thickTop="1" thickBot="1">
      <c r="O24" s="88" t="s">
        <v>187</v>
      </c>
      <c r="P24" s="88" t="s">
        <v>32</v>
      </c>
      <c r="Q24" s="88" t="s">
        <v>32</v>
      </c>
    </row>
    <row r="25" spans="15:17" ht="16" thickTop="1">
      <c r="O25" s="89">
        <v>50</v>
      </c>
      <c r="P25" s="78" t="s">
        <v>7</v>
      </c>
      <c r="Q25" s="90" t="s">
        <v>4</v>
      </c>
    </row>
    <row r="26" spans="15:17">
      <c r="O26" s="79">
        <v>47</v>
      </c>
      <c r="P26" s="67" t="s">
        <v>10</v>
      </c>
      <c r="Q26" s="91" t="s">
        <v>5</v>
      </c>
    </row>
    <row r="27" spans="15:17">
      <c r="O27" s="79">
        <v>45</v>
      </c>
      <c r="P27" s="67" t="s">
        <v>54</v>
      </c>
      <c r="Q27" s="91" t="s">
        <v>238</v>
      </c>
    </row>
    <row r="28" spans="15:17">
      <c r="O28" s="79">
        <v>43</v>
      </c>
      <c r="P28" s="67" t="s">
        <v>52</v>
      </c>
      <c r="Q28" s="91" t="s">
        <v>8</v>
      </c>
    </row>
    <row r="29" spans="15:17">
      <c r="O29" s="79">
        <v>41</v>
      </c>
      <c r="P29" s="92" t="s">
        <v>57</v>
      </c>
      <c r="Q29" s="93" t="s">
        <v>27</v>
      </c>
    </row>
    <row r="30" spans="15:17">
      <c r="O30" s="79">
        <v>40</v>
      </c>
      <c r="P30" s="67" t="s">
        <v>9</v>
      </c>
      <c r="Q30" s="91" t="s">
        <v>13</v>
      </c>
    </row>
    <row r="31" spans="15:17">
      <c r="O31" s="79">
        <v>39</v>
      </c>
      <c r="P31" s="67" t="s">
        <v>287</v>
      </c>
      <c r="Q31" s="91" t="s">
        <v>199</v>
      </c>
    </row>
    <row r="32" spans="15:17">
      <c r="O32" s="79">
        <v>38</v>
      </c>
      <c r="P32" s="92" t="s">
        <v>240</v>
      </c>
      <c r="Q32" s="93" t="s">
        <v>197</v>
      </c>
    </row>
    <row r="33" spans="15:17">
      <c r="O33" s="79">
        <v>37</v>
      </c>
      <c r="P33" s="67" t="s">
        <v>12</v>
      </c>
      <c r="Q33" s="91" t="s">
        <v>188</v>
      </c>
    </row>
    <row r="34" spans="15:17">
      <c r="O34" s="79">
        <v>36</v>
      </c>
      <c r="P34" s="67" t="s">
        <v>198</v>
      </c>
      <c r="Q34" s="91" t="s">
        <v>292</v>
      </c>
    </row>
    <row r="35" spans="15:17">
      <c r="O35" s="79">
        <v>35</v>
      </c>
      <c r="P35" s="67" t="s">
        <v>411</v>
      </c>
      <c r="Q35" s="91" t="s">
        <v>30</v>
      </c>
    </row>
    <row r="36" spans="15:17" ht="16" thickBot="1">
      <c r="O36" s="80">
        <v>34</v>
      </c>
      <c r="P36" s="320" t="s">
        <v>6</v>
      </c>
      <c r="Q36" s="321" t="s">
        <v>463</v>
      </c>
    </row>
  </sheetData>
  <mergeCells count="3">
    <mergeCell ref="A1:G1"/>
    <mergeCell ref="C3:D3"/>
    <mergeCell ref="I3:J3"/>
  </mergeCells>
  <conditionalFormatting sqref="C5:C16">
    <cfRule type="colorScale" priority="4">
      <colorScale>
        <cfvo type="min"/>
        <cfvo type="max"/>
        <color theme="0"/>
        <color theme="6"/>
      </colorScale>
    </cfRule>
    <cfRule type="top10" dxfId="3" priority="8" stopIfTrue="1" rank="1"/>
  </conditionalFormatting>
  <conditionalFormatting sqref="D5:D16">
    <cfRule type="colorScale" priority="2">
      <colorScale>
        <cfvo type="min"/>
        <cfvo type="max"/>
        <color theme="0"/>
        <color theme="6"/>
      </colorScale>
    </cfRule>
    <cfRule type="top10" dxfId="2" priority="7" stopIfTrue="1" rank="1"/>
  </conditionalFormatting>
  <conditionalFormatting sqref="I5:I16">
    <cfRule type="colorScale" priority="3">
      <colorScale>
        <cfvo type="min"/>
        <cfvo type="max"/>
        <color theme="0"/>
        <color theme="6"/>
      </colorScale>
    </cfRule>
    <cfRule type="top10" dxfId="1" priority="6" stopIfTrue="1" rank="1"/>
  </conditionalFormatting>
  <conditionalFormatting sqref="J5:J16">
    <cfRule type="colorScale" priority="1">
      <colorScale>
        <cfvo type="min"/>
        <cfvo type="max"/>
        <color theme="0"/>
        <color theme="6"/>
      </colorScale>
    </cfRule>
    <cfRule type="top10" dxfId="0" priority="5" stopIfTrue="1" rank="1"/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A35" workbookViewId="0">
      <selection sqref="A1:XFD1048576"/>
    </sheetView>
  </sheetViews>
  <sheetFormatPr baseColWidth="10" defaultColWidth="8.83203125" defaultRowHeight="15" x14ac:dyDescent="0"/>
  <cols>
    <col min="1" max="1" width="25.5" customWidth="1"/>
    <col min="2" max="2" width="20.1640625" customWidth="1"/>
    <col min="3" max="3" width="19.5" customWidth="1"/>
    <col min="5" max="5" width="19.33203125" customWidth="1"/>
    <col min="7" max="7" width="13.6640625" customWidth="1"/>
    <col min="9" max="9" width="21" style="10" customWidth="1"/>
    <col min="10" max="10" width="8.83203125" style="10"/>
    <col min="11" max="11" width="11.5" customWidth="1"/>
    <col min="12" max="12" width="10.33203125" customWidth="1"/>
  </cols>
  <sheetData>
    <row r="1" spans="1:11" ht="19" thickBot="1">
      <c r="A1" s="322" t="s">
        <v>465</v>
      </c>
      <c r="C1" s="323">
        <v>2014</v>
      </c>
    </row>
    <row r="2" spans="1:11" ht="19" thickBot="1">
      <c r="A2" s="98" t="s">
        <v>32</v>
      </c>
      <c r="B2" s="99" t="s">
        <v>296</v>
      </c>
      <c r="C2" s="100" t="s">
        <v>297</v>
      </c>
      <c r="D2" s="323"/>
      <c r="E2" s="14"/>
      <c r="F2" s="10"/>
      <c r="G2" s="10"/>
      <c r="I2" s="324" t="s">
        <v>32</v>
      </c>
      <c r="J2" s="325" t="s">
        <v>466</v>
      </c>
    </row>
    <row r="3" spans="1:11">
      <c r="A3" s="326" t="s">
        <v>57</v>
      </c>
      <c r="B3" s="327">
        <v>61</v>
      </c>
      <c r="C3" s="328">
        <v>122</v>
      </c>
      <c r="E3" s="13"/>
      <c r="F3" s="10"/>
      <c r="G3" s="10"/>
      <c r="I3" s="329" t="s">
        <v>4</v>
      </c>
      <c r="J3" s="52">
        <v>50</v>
      </c>
    </row>
    <row r="4" spans="1:11">
      <c r="A4" s="326" t="s">
        <v>4</v>
      </c>
      <c r="B4" s="327">
        <v>56</v>
      </c>
      <c r="C4" s="328">
        <v>121</v>
      </c>
      <c r="E4" s="330"/>
      <c r="F4" s="10"/>
      <c r="G4" s="10"/>
      <c r="I4" s="331" t="s">
        <v>6</v>
      </c>
      <c r="J4" s="45">
        <v>47</v>
      </c>
    </row>
    <row r="5" spans="1:11" ht="15.75" customHeight="1">
      <c r="A5" s="326" t="s">
        <v>21</v>
      </c>
      <c r="B5" s="327">
        <v>55</v>
      </c>
      <c r="C5" s="328">
        <v>127</v>
      </c>
      <c r="E5" s="13"/>
      <c r="G5" s="10"/>
      <c r="I5" s="331" t="s">
        <v>10</v>
      </c>
      <c r="J5" s="45">
        <v>45</v>
      </c>
    </row>
    <row r="6" spans="1:11">
      <c r="A6" s="326" t="s">
        <v>10</v>
      </c>
      <c r="B6" s="327">
        <v>54</v>
      </c>
      <c r="C6" s="328">
        <v>129</v>
      </c>
      <c r="E6" s="332"/>
      <c r="F6" s="10"/>
      <c r="G6" s="10"/>
      <c r="I6" s="331" t="s">
        <v>57</v>
      </c>
      <c r="J6" s="45">
        <v>43</v>
      </c>
    </row>
    <row r="7" spans="1:11">
      <c r="A7" s="326" t="s">
        <v>192</v>
      </c>
      <c r="B7" s="327">
        <v>53</v>
      </c>
      <c r="C7" s="328">
        <v>105</v>
      </c>
      <c r="E7" s="13"/>
      <c r="F7" s="10"/>
      <c r="G7" s="10"/>
      <c r="I7" s="331" t="s">
        <v>191</v>
      </c>
      <c r="J7" s="45">
        <v>41</v>
      </c>
    </row>
    <row r="8" spans="1:11">
      <c r="A8" s="333" t="s">
        <v>191</v>
      </c>
      <c r="B8" s="327">
        <v>52</v>
      </c>
      <c r="C8" s="328">
        <v>81</v>
      </c>
      <c r="E8" s="13"/>
      <c r="F8" s="10"/>
      <c r="G8" s="10"/>
      <c r="I8" s="331" t="s">
        <v>21</v>
      </c>
      <c r="J8" s="45">
        <v>40</v>
      </c>
    </row>
    <row r="9" spans="1:11">
      <c r="A9" s="333" t="s">
        <v>197</v>
      </c>
      <c r="B9" s="327">
        <v>50</v>
      </c>
      <c r="C9" s="328">
        <v>71</v>
      </c>
      <c r="E9" s="13"/>
      <c r="F9" s="10"/>
      <c r="G9" s="10"/>
      <c r="I9" s="331" t="s">
        <v>197</v>
      </c>
      <c r="J9" s="45">
        <v>39</v>
      </c>
    </row>
    <row r="10" spans="1:11">
      <c r="A10" s="334" t="s">
        <v>6</v>
      </c>
      <c r="B10" s="327">
        <v>47</v>
      </c>
      <c r="C10" s="328">
        <v>99</v>
      </c>
      <c r="E10" s="13"/>
      <c r="F10" s="10"/>
      <c r="G10" s="10"/>
      <c r="I10" s="331" t="s">
        <v>192</v>
      </c>
      <c r="J10" s="45">
        <v>38</v>
      </c>
    </row>
    <row r="11" spans="1:11">
      <c r="A11" s="333" t="s">
        <v>27</v>
      </c>
      <c r="B11" s="327">
        <v>46</v>
      </c>
      <c r="C11" s="328">
        <v>85</v>
      </c>
      <c r="E11" s="13"/>
      <c r="F11" s="10"/>
      <c r="G11" s="10"/>
      <c r="I11" s="331" t="s">
        <v>27</v>
      </c>
      <c r="J11" s="45">
        <v>37</v>
      </c>
    </row>
    <row r="12" spans="1:11">
      <c r="A12" s="335" t="s">
        <v>311</v>
      </c>
      <c r="B12" s="336">
        <v>46</v>
      </c>
      <c r="C12" s="337">
        <v>77</v>
      </c>
      <c r="E12" s="13"/>
      <c r="F12" s="10"/>
      <c r="G12" s="10"/>
      <c r="I12" s="331" t="s">
        <v>45</v>
      </c>
      <c r="J12" s="45">
        <v>38</v>
      </c>
      <c r="K12" t="s">
        <v>467</v>
      </c>
    </row>
    <row r="13" spans="1:11">
      <c r="A13" s="338" t="s">
        <v>45</v>
      </c>
      <c r="B13" s="336">
        <v>44</v>
      </c>
      <c r="C13" s="337">
        <v>102</v>
      </c>
      <c r="I13" s="331" t="s">
        <v>54</v>
      </c>
      <c r="J13" s="45">
        <v>36</v>
      </c>
      <c r="K13" t="s">
        <v>468</v>
      </c>
    </row>
    <row r="14" spans="1:11">
      <c r="A14" s="338" t="s">
        <v>325</v>
      </c>
      <c r="B14" s="336">
        <v>43</v>
      </c>
      <c r="C14" s="337">
        <v>74</v>
      </c>
      <c r="E14" s="13"/>
      <c r="F14" s="10"/>
      <c r="G14" s="10"/>
      <c r="I14" s="331" t="s">
        <v>325</v>
      </c>
      <c r="J14" s="45">
        <v>34</v>
      </c>
    </row>
    <row r="15" spans="1:11">
      <c r="A15" s="338" t="s">
        <v>326</v>
      </c>
      <c r="B15" s="336">
        <v>42</v>
      </c>
      <c r="C15" s="337">
        <v>75</v>
      </c>
      <c r="E15" s="13"/>
      <c r="F15" s="10"/>
      <c r="G15" s="10"/>
      <c r="I15" s="331" t="s">
        <v>326</v>
      </c>
      <c r="J15" s="45">
        <v>33</v>
      </c>
    </row>
    <row r="16" spans="1:11">
      <c r="A16" s="338" t="s">
        <v>13</v>
      </c>
      <c r="B16" s="336">
        <v>42</v>
      </c>
      <c r="C16" s="337">
        <v>59</v>
      </c>
      <c r="E16" s="13"/>
      <c r="F16" s="10"/>
      <c r="G16" s="10"/>
      <c r="I16" s="331" t="s">
        <v>52</v>
      </c>
      <c r="J16" s="45">
        <v>32</v>
      </c>
    </row>
    <row r="17" spans="1:13">
      <c r="A17" s="339" t="s">
        <v>52</v>
      </c>
      <c r="B17" s="336">
        <v>41</v>
      </c>
      <c r="C17" s="337">
        <v>76</v>
      </c>
      <c r="E17" s="330"/>
      <c r="F17" s="10"/>
      <c r="G17" s="10"/>
      <c r="I17" s="331" t="s">
        <v>311</v>
      </c>
      <c r="J17" s="45">
        <v>31</v>
      </c>
    </row>
    <row r="18" spans="1:13">
      <c r="A18" s="338" t="s">
        <v>193</v>
      </c>
      <c r="B18" s="336">
        <v>41</v>
      </c>
      <c r="C18" s="337">
        <v>68</v>
      </c>
      <c r="E18" s="14"/>
      <c r="F18" s="10"/>
      <c r="G18" s="10"/>
      <c r="I18" s="331" t="s">
        <v>13</v>
      </c>
      <c r="J18" s="45">
        <v>30</v>
      </c>
    </row>
    <row r="19" spans="1:13">
      <c r="A19" s="338" t="s">
        <v>190</v>
      </c>
      <c r="B19" s="336">
        <v>41</v>
      </c>
      <c r="C19" s="337">
        <v>62</v>
      </c>
      <c r="E19" s="14"/>
      <c r="F19" s="10"/>
      <c r="G19" s="10"/>
      <c r="I19" s="331" t="s">
        <v>193</v>
      </c>
      <c r="J19" s="45">
        <v>29</v>
      </c>
    </row>
    <row r="20" spans="1:13">
      <c r="A20" s="338" t="s">
        <v>406</v>
      </c>
      <c r="B20" s="336">
        <v>34</v>
      </c>
      <c r="C20" s="337">
        <v>56</v>
      </c>
      <c r="E20" s="14"/>
      <c r="F20" s="10"/>
      <c r="G20" s="10"/>
      <c r="I20" s="331" t="s">
        <v>406</v>
      </c>
      <c r="J20" s="45">
        <v>28</v>
      </c>
    </row>
    <row r="21" spans="1:13">
      <c r="A21" s="340" t="s">
        <v>405</v>
      </c>
      <c r="B21" s="341">
        <v>33</v>
      </c>
      <c r="C21" s="342">
        <v>54</v>
      </c>
      <c r="E21" s="14"/>
      <c r="F21" s="10"/>
      <c r="G21" s="10"/>
      <c r="I21" s="331" t="s">
        <v>405</v>
      </c>
      <c r="J21" s="45">
        <v>29</v>
      </c>
      <c r="K21" t="s">
        <v>469</v>
      </c>
    </row>
    <row r="22" spans="1:13">
      <c r="A22" s="340" t="s">
        <v>224</v>
      </c>
      <c r="B22" s="341">
        <v>28</v>
      </c>
      <c r="C22" s="342">
        <v>83</v>
      </c>
      <c r="E22" s="13"/>
      <c r="F22" s="10"/>
      <c r="G22" s="10"/>
      <c r="I22" s="331" t="s">
        <v>470</v>
      </c>
      <c r="J22" s="45">
        <v>27</v>
      </c>
      <c r="K22" t="s">
        <v>471</v>
      </c>
    </row>
    <row r="23" spans="1:13">
      <c r="A23" s="340" t="s">
        <v>470</v>
      </c>
      <c r="B23" s="341">
        <v>28</v>
      </c>
      <c r="C23" s="342">
        <v>61</v>
      </c>
      <c r="E23" s="13"/>
      <c r="F23" s="10"/>
      <c r="G23" s="10"/>
      <c r="I23" s="331" t="s">
        <v>307</v>
      </c>
      <c r="J23" s="45">
        <v>25</v>
      </c>
    </row>
    <row r="24" spans="1:13">
      <c r="A24" s="343" t="s">
        <v>472</v>
      </c>
      <c r="B24" s="341">
        <v>28</v>
      </c>
      <c r="C24" s="342">
        <v>58</v>
      </c>
      <c r="E24" s="14"/>
      <c r="F24" s="10"/>
      <c r="G24" s="10"/>
      <c r="I24" s="331" t="s">
        <v>224</v>
      </c>
      <c r="J24" s="45">
        <v>24</v>
      </c>
    </row>
    <row r="25" spans="1:13">
      <c r="A25" s="340" t="s">
        <v>307</v>
      </c>
      <c r="B25" s="341">
        <v>28</v>
      </c>
      <c r="C25" s="342">
        <v>51</v>
      </c>
      <c r="F25" s="10"/>
      <c r="G25" s="10"/>
      <c r="I25" s="331" t="s">
        <v>194</v>
      </c>
      <c r="J25" s="45">
        <v>23</v>
      </c>
    </row>
    <row r="26" spans="1:13">
      <c r="A26" s="344" t="s">
        <v>194</v>
      </c>
      <c r="B26" s="341">
        <v>27</v>
      </c>
      <c r="C26" s="342">
        <v>59</v>
      </c>
      <c r="F26" s="10"/>
      <c r="G26" s="10"/>
      <c r="I26" s="331" t="s">
        <v>472</v>
      </c>
      <c r="J26" s="45">
        <v>22</v>
      </c>
    </row>
    <row r="27" spans="1:13">
      <c r="A27" s="344" t="s">
        <v>220</v>
      </c>
      <c r="B27" s="341">
        <v>16</v>
      </c>
      <c r="C27" s="342">
        <v>33</v>
      </c>
      <c r="F27" s="10"/>
      <c r="G27" s="10"/>
      <c r="I27" s="331" t="s">
        <v>220</v>
      </c>
      <c r="J27" s="45">
        <v>21</v>
      </c>
    </row>
    <row r="28" spans="1:13" ht="16" thickBot="1">
      <c r="A28" s="344" t="s">
        <v>473</v>
      </c>
      <c r="B28" s="341">
        <v>4</v>
      </c>
      <c r="C28" s="342">
        <v>22</v>
      </c>
      <c r="F28" s="10"/>
      <c r="G28" s="10"/>
      <c r="I28" s="345" t="s">
        <v>474</v>
      </c>
      <c r="J28" s="48">
        <v>20</v>
      </c>
    </row>
    <row r="29" spans="1:13">
      <c r="A29" s="124"/>
      <c r="B29" s="12"/>
      <c r="C29" s="12"/>
      <c r="F29" s="10"/>
      <c r="G29" s="10"/>
    </row>
    <row r="30" spans="1:13">
      <c r="B30" s="15"/>
      <c r="C30" s="10"/>
      <c r="F30" s="102" t="s">
        <v>475</v>
      </c>
      <c r="G30" s="10"/>
      <c r="I30" s="102"/>
      <c r="J30" s="102" t="s">
        <v>3</v>
      </c>
      <c r="K30" s="102"/>
    </row>
    <row r="31" spans="1:13" ht="18" thickBot="1">
      <c r="A31" s="103" t="s">
        <v>46</v>
      </c>
      <c r="B31" s="15"/>
      <c r="C31" s="10"/>
      <c r="E31" s="25"/>
      <c r="F31" s="464" t="s">
        <v>476</v>
      </c>
      <c r="G31" s="464"/>
      <c r="I31" s="102"/>
      <c r="J31" s="465" t="s">
        <v>476</v>
      </c>
      <c r="K31" s="465"/>
    </row>
    <row r="32" spans="1:13" ht="18" thickBot="1">
      <c r="A32" s="104" t="s">
        <v>32</v>
      </c>
      <c r="B32" s="105" t="s">
        <v>298</v>
      </c>
      <c r="C32" s="104" t="s">
        <v>299</v>
      </c>
      <c r="E32" s="104" t="s">
        <v>32</v>
      </c>
      <c r="F32" s="105" t="s">
        <v>300</v>
      </c>
      <c r="G32" s="107" t="s">
        <v>477</v>
      </c>
      <c r="I32" s="104" t="s">
        <v>32</v>
      </c>
      <c r="J32" s="117" t="s">
        <v>478</v>
      </c>
      <c r="K32" s="104" t="s">
        <v>479</v>
      </c>
      <c r="L32" s="118" t="s">
        <v>480</v>
      </c>
      <c r="M32" s="107" t="s">
        <v>201</v>
      </c>
    </row>
    <row r="33" spans="1:14">
      <c r="A33" s="326" t="s">
        <v>6</v>
      </c>
      <c r="B33" s="327">
        <v>39</v>
      </c>
      <c r="C33" s="328">
        <v>89</v>
      </c>
      <c r="E33" s="326" t="s">
        <v>4</v>
      </c>
      <c r="F33" s="327">
        <v>16</v>
      </c>
      <c r="G33" s="328">
        <v>41</v>
      </c>
      <c r="I33" s="346" t="s">
        <v>4</v>
      </c>
      <c r="J33" s="119">
        <v>1</v>
      </c>
      <c r="K33" s="108">
        <v>2</v>
      </c>
      <c r="L33" s="108">
        <v>0</v>
      </c>
      <c r="M33" s="347" t="s">
        <v>481</v>
      </c>
      <c r="N33" t="s">
        <v>44</v>
      </c>
    </row>
    <row r="34" spans="1:14" ht="16" thickBot="1">
      <c r="A34" s="326" t="s">
        <v>10</v>
      </c>
      <c r="B34" s="327">
        <v>38</v>
      </c>
      <c r="C34" s="328">
        <v>107</v>
      </c>
      <c r="E34" s="326" t="s">
        <v>6</v>
      </c>
      <c r="F34" s="327">
        <v>12</v>
      </c>
      <c r="G34" s="328">
        <v>40</v>
      </c>
      <c r="I34" s="346" t="s">
        <v>6</v>
      </c>
      <c r="J34" s="121">
        <v>0</v>
      </c>
      <c r="K34" s="111">
        <v>2</v>
      </c>
      <c r="L34" s="111">
        <v>0</v>
      </c>
      <c r="M34" s="348" t="s">
        <v>482</v>
      </c>
      <c r="N34" t="s">
        <v>41</v>
      </c>
    </row>
    <row r="35" spans="1:14">
      <c r="A35" s="326" t="s">
        <v>4</v>
      </c>
      <c r="B35" s="327">
        <v>37</v>
      </c>
      <c r="C35" s="328">
        <v>97</v>
      </c>
      <c r="E35" s="120" t="s">
        <v>10</v>
      </c>
      <c r="F35" s="40">
        <v>11</v>
      </c>
      <c r="G35" s="123">
        <v>55</v>
      </c>
    </row>
    <row r="36" spans="1:14">
      <c r="A36" s="326" t="s">
        <v>57</v>
      </c>
      <c r="B36" s="327">
        <v>33</v>
      </c>
      <c r="C36" s="328">
        <v>72</v>
      </c>
      <c r="E36" s="349" t="s">
        <v>57</v>
      </c>
      <c r="F36" s="350">
        <v>9</v>
      </c>
      <c r="G36" s="351">
        <v>40</v>
      </c>
      <c r="J36" s="352" t="s">
        <v>301</v>
      </c>
    </row>
    <row r="37" spans="1:14">
      <c r="A37" s="353" t="s">
        <v>191</v>
      </c>
      <c r="B37" s="40">
        <v>33</v>
      </c>
      <c r="C37" s="123">
        <v>63</v>
      </c>
      <c r="E37" s="354"/>
      <c r="F37" s="355"/>
      <c r="G37" s="355"/>
    </row>
    <row r="38" spans="1:14">
      <c r="A38" s="120" t="s">
        <v>21</v>
      </c>
      <c r="B38" s="40">
        <v>33</v>
      </c>
      <c r="C38" s="123">
        <v>90</v>
      </c>
      <c r="E38" s="13"/>
      <c r="F38" s="12"/>
      <c r="G38" s="12"/>
    </row>
    <row r="39" spans="1:14">
      <c r="A39" s="353" t="s">
        <v>197</v>
      </c>
      <c r="B39" s="40">
        <v>31</v>
      </c>
      <c r="C39" s="123">
        <v>51</v>
      </c>
      <c r="E39" s="356"/>
      <c r="F39" s="30"/>
      <c r="G39" s="30"/>
    </row>
    <row r="40" spans="1:14">
      <c r="A40" s="357" t="s">
        <v>192</v>
      </c>
      <c r="B40" s="40">
        <v>25</v>
      </c>
      <c r="C40" s="123">
        <v>60</v>
      </c>
      <c r="E40" s="26"/>
      <c r="F40" s="30"/>
      <c r="G40" s="30"/>
    </row>
    <row r="41" spans="1:14">
      <c r="A41" s="353" t="s">
        <v>27</v>
      </c>
      <c r="B41" s="40">
        <v>16</v>
      </c>
      <c r="C41" s="123">
        <v>58</v>
      </c>
      <c r="E41" s="116"/>
      <c r="F41" s="116"/>
      <c r="G41" s="116"/>
    </row>
    <row r="42" spans="1:14">
      <c r="A42" s="358" t="s">
        <v>483</v>
      </c>
      <c r="B42" s="12"/>
      <c r="C42" s="12"/>
      <c r="E42" s="30"/>
      <c r="F42" s="30"/>
      <c r="G42" s="30"/>
    </row>
    <row r="43" spans="1:14">
      <c r="A43" s="13"/>
      <c r="B43" s="12"/>
      <c r="C43" s="12"/>
      <c r="F43" s="102" t="s">
        <v>484</v>
      </c>
      <c r="G43" s="359"/>
      <c r="J43" s="102" t="s">
        <v>3</v>
      </c>
    </row>
    <row r="44" spans="1:14" ht="18" thickBot="1">
      <c r="A44" s="114" t="s">
        <v>47</v>
      </c>
      <c r="B44" s="115"/>
      <c r="C44" s="49"/>
      <c r="D44" s="27"/>
      <c r="E44" s="25"/>
      <c r="F44" s="462" t="s">
        <v>485</v>
      </c>
      <c r="G44" s="462"/>
      <c r="I44" s="102"/>
      <c r="J44" s="463" t="s">
        <v>485</v>
      </c>
      <c r="K44" s="463"/>
      <c r="L44" s="116"/>
      <c r="M44" s="14"/>
    </row>
    <row r="45" spans="1:14" ht="18" thickBot="1">
      <c r="A45" s="107" t="s">
        <v>32</v>
      </c>
      <c r="B45" s="117" t="s">
        <v>298</v>
      </c>
      <c r="C45" s="107" t="s">
        <v>299</v>
      </c>
      <c r="D45" s="27"/>
      <c r="E45" s="107" t="s">
        <v>32</v>
      </c>
      <c r="F45" s="117" t="s">
        <v>300</v>
      </c>
      <c r="G45" s="107" t="s">
        <v>477</v>
      </c>
      <c r="I45" s="107" t="s">
        <v>32</v>
      </c>
      <c r="J45" s="117" t="s">
        <v>478</v>
      </c>
      <c r="K45" s="104" t="s">
        <v>479</v>
      </c>
      <c r="L45" s="118" t="s">
        <v>480</v>
      </c>
      <c r="M45" s="107" t="s">
        <v>201</v>
      </c>
    </row>
    <row r="46" spans="1:14">
      <c r="A46" s="338" t="s">
        <v>326</v>
      </c>
      <c r="B46" s="336">
        <v>41</v>
      </c>
      <c r="C46" s="337">
        <v>66</v>
      </c>
      <c r="D46" s="27"/>
      <c r="E46" s="338" t="s">
        <v>45</v>
      </c>
      <c r="F46" s="336">
        <v>15</v>
      </c>
      <c r="G46" s="337">
        <v>24</v>
      </c>
      <c r="I46" s="360" t="s">
        <v>45</v>
      </c>
      <c r="J46" s="119">
        <v>2</v>
      </c>
      <c r="K46" s="108">
        <v>0</v>
      </c>
      <c r="L46" s="108"/>
      <c r="M46" s="361" t="s">
        <v>486</v>
      </c>
      <c r="N46" t="s">
        <v>44</v>
      </c>
    </row>
    <row r="47" spans="1:14" ht="16" thickBot="1">
      <c r="A47" s="338" t="s">
        <v>45</v>
      </c>
      <c r="B47" s="336">
        <v>40</v>
      </c>
      <c r="C47" s="337">
        <v>88</v>
      </c>
      <c r="D47" s="27"/>
      <c r="E47" s="338" t="s">
        <v>190</v>
      </c>
      <c r="F47" s="336">
        <v>15</v>
      </c>
      <c r="G47" s="337">
        <v>29</v>
      </c>
      <c r="I47" s="360" t="s">
        <v>190</v>
      </c>
      <c r="J47" s="121">
        <v>0</v>
      </c>
      <c r="K47" s="111">
        <v>0</v>
      </c>
      <c r="L47" s="111">
        <v>2</v>
      </c>
      <c r="M47" s="362" t="s">
        <v>487</v>
      </c>
      <c r="N47" t="s">
        <v>41</v>
      </c>
    </row>
    <row r="48" spans="1:14">
      <c r="A48" s="338" t="s">
        <v>325</v>
      </c>
      <c r="B48" s="336">
        <v>35</v>
      </c>
      <c r="C48" s="337">
        <v>56</v>
      </c>
      <c r="D48" s="27"/>
      <c r="E48" s="353" t="s">
        <v>325</v>
      </c>
      <c r="F48" s="40">
        <v>10</v>
      </c>
      <c r="G48" s="123">
        <v>33</v>
      </c>
      <c r="I48" s="30"/>
      <c r="J48" s="30"/>
      <c r="K48" s="30"/>
      <c r="L48" s="116"/>
      <c r="M48" s="122"/>
    </row>
    <row r="49" spans="1:14">
      <c r="A49" s="338" t="s">
        <v>190</v>
      </c>
      <c r="B49" s="336">
        <v>34</v>
      </c>
      <c r="C49" s="337">
        <v>57</v>
      </c>
      <c r="D49" s="27"/>
      <c r="E49" s="357" t="s">
        <v>326</v>
      </c>
      <c r="F49" s="350">
        <v>8</v>
      </c>
      <c r="G49" s="351">
        <v>23</v>
      </c>
      <c r="J49" s="352" t="s">
        <v>301</v>
      </c>
    </row>
    <row r="50" spans="1:14">
      <c r="A50" s="363" t="s">
        <v>52</v>
      </c>
      <c r="B50" s="40">
        <v>31</v>
      </c>
      <c r="C50" s="123">
        <v>73</v>
      </c>
      <c r="D50" s="27"/>
      <c r="E50" s="354"/>
      <c r="F50" s="364"/>
      <c r="G50" s="365"/>
    </row>
    <row r="51" spans="1:14">
      <c r="A51" s="366" t="s">
        <v>311</v>
      </c>
      <c r="B51" s="40">
        <v>31</v>
      </c>
      <c r="C51" s="123">
        <v>71</v>
      </c>
      <c r="D51" s="27"/>
      <c r="E51" s="26"/>
      <c r="F51" s="30"/>
      <c r="G51" s="12"/>
    </row>
    <row r="52" spans="1:14">
      <c r="A52" s="353" t="s">
        <v>13</v>
      </c>
      <c r="B52" s="40">
        <v>31</v>
      </c>
      <c r="C52" s="123">
        <v>50</v>
      </c>
      <c r="D52" s="27"/>
      <c r="E52" s="110"/>
      <c r="F52" s="30"/>
      <c r="G52" s="30"/>
    </row>
    <row r="53" spans="1:14">
      <c r="A53" s="353" t="s">
        <v>193</v>
      </c>
      <c r="B53" s="40">
        <v>26</v>
      </c>
      <c r="C53" s="123">
        <v>42</v>
      </c>
      <c r="D53" s="27"/>
      <c r="E53" s="26"/>
      <c r="F53" s="30"/>
      <c r="G53" s="30"/>
    </row>
    <row r="54" spans="1:14">
      <c r="A54" s="353" t="s">
        <v>406</v>
      </c>
      <c r="B54" s="40">
        <v>18</v>
      </c>
      <c r="C54" s="123">
        <v>63</v>
      </c>
      <c r="D54" s="27"/>
      <c r="E54" s="26"/>
      <c r="F54" s="30"/>
      <c r="G54" s="30"/>
    </row>
    <row r="55" spans="1:14">
      <c r="A55" s="367"/>
      <c r="B55" s="364"/>
      <c r="C55" s="364"/>
      <c r="D55" s="27"/>
      <c r="E55" s="26"/>
      <c r="F55" s="30"/>
      <c r="G55" s="30"/>
    </row>
    <row r="56" spans="1:14" ht="16" thickBot="1">
      <c r="A56" s="114" t="s">
        <v>488</v>
      </c>
      <c r="B56" s="30"/>
      <c r="C56" s="30"/>
      <c r="D56" s="27"/>
      <c r="E56" s="26"/>
      <c r="F56" s="30"/>
      <c r="G56" s="30"/>
    </row>
    <row r="57" spans="1:14" ht="17">
      <c r="A57" s="107" t="s">
        <v>32</v>
      </c>
      <c r="B57" s="117" t="s">
        <v>298</v>
      </c>
      <c r="C57" s="107" t="s">
        <v>299</v>
      </c>
      <c r="D57" s="27"/>
      <c r="F57" s="102" t="s">
        <v>475</v>
      </c>
      <c r="G57" s="10"/>
      <c r="J57" s="102" t="s">
        <v>3</v>
      </c>
    </row>
    <row r="58" spans="1:14" ht="18" thickBot="1">
      <c r="A58" s="340" t="s">
        <v>470</v>
      </c>
      <c r="B58" s="341">
        <v>44</v>
      </c>
      <c r="C58" s="342">
        <v>47</v>
      </c>
      <c r="D58" s="27"/>
      <c r="E58" s="25"/>
      <c r="F58" s="462" t="s">
        <v>489</v>
      </c>
      <c r="G58" s="462"/>
      <c r="I58" s="102"/>
      <c r="J58" s="463" t="s">
        <v>489</v>
      </c>
      <c r="K58" s="463"/>
      <c r="L58" s="116"/>
      <c r="M58" s="14"/>
    </row>
    <row r="59" spans="1:14" ht="18" thickBot="1">
      <c r="A59" s="340" t="s">
        <v>307</v>
      </c>
      <c r="B59" s="341">
        <v>36</v>
      </c>
      <c r="C59" s="342">
        <v>44</v>
      </c>
      <c r="D59" s="27"/>
      <c r="E59" s="107" t="s">
        <v>32</v>
      </c>
      <c r="F59" s="117" t="s">
        <v>300</v>
      </c>
      <c r="G59" s="107" t="s">
        <v>477</v>
      </c>
      <c r="I59" s="107" t="s">
        <v>32</v>
      </c>
      <c r="J59" s="117" t="s">
        <v>478</v>
      </c>
      <c r="K59" s="104" t="s">
        <v>479</v>
      </c>
      <c r="L59" s="118" t="s">
        <v>480</v>
      </c>
      <c r="M59" s="107" t="s">
        <v>201</v>
      </c>
    </row>
    <row r="60" spans="1:14">
      <c r="A60" s="340" t="s">
        <v>224</v>
      </c>
      <c r="B60" s="341">
        <v>35</v>
      </c>
      <c r="C60" s="342">
        <v>47</v>
      </c>
      <c r="D60" s="27"/>
      <c r="E60" s="340" t="s">
        <v>405</v>
      </c>
      <c r="F60" s="341">
        <v>14</v>
      </c>
      <c r="G60" s="342"/>
      <c r="I60" s="368" t="s">
        <v>470</v>
      </c>
      <c r="J60" s="119">
        <v>1</v>
      </c>
      <c r="K60" s="109">
        <v>1</v>
      </c>
      <c r="L60" s="109">
        <v>1</v>
      </c>
      <c r="M60" s="369" t="s">
        <v>490</v>
      </c>
    </row>
    <row r="61" spans="1:14" ht="16" thickBot="1">
      <c r="A61" s="340" t="s">
        <v>405</v>
      </c>
      <c r="B61" s="341">
        <v>32</v>
      </c>
      <c r="C61" s="342">
        <v>35</v>
      </c>
      <c r="D61" s="27"/>
      <c r="E61" s="340" t="s">
        <v>470</v>
      </c>
      <c r="F61" s="341">
        <v>13</v>
      </c>
      <c r="G61" s="342"/>
      <c r="I61" s="368" t="s">
        <v>405</v>
      </c>
      <c r="J61" s="121">
        <v>1</v>
      </c>
      <c r="K61" s="112">
        <v>1</v>
      </c>
      <c r="L61" s="112">
        <v>1</v>
      </c>
      <c r="M61" s="113" t="s">
        <v>491</v>
      </c>
    </row>
    <row r="62" spans="1:14">
      <c r="A62" s="353" t="s">
        <v>194</v>
      </c>
      <c r="B62" s="40">
        <v>22</v>
      </c>
      <c r="C62" s="123">
        <v>25</v>
      </c>
      <c r="D62" s="27"/>
      <c r="E62" s="353" t="s">
        <v>307</v>
      </c>
      <c r="F62" s="40">
        <v>13</v>
      </c>
      <c r="G62" s="123"/>
      <c r="I62" s="30"/>
      <c r="J62" s="30"/>
      <c r="K62" s="30"/>
      <c r="L62" s="116"/>
      <c r="M62" s="122"/>
    </row>
    <row r="63" spans="1:14" ht="16" thickBot="1">
      <c r="A63" s="370" t="s">
        <v>472</v>
      </c>
      <c r="B63" s="40">
        <v>21</v>
      </c>
      <c r="C63" s="123">
        <v>36</v>
      </c>
      <c r="D63" s="27"/>
      <c r="E63" s="357" t="s">
        <v>224</v>
      </c>
      <c r="F63" s="350">
        <v>8</v>
      </c>
      <c r="G63" s="351"/>
      <c r="I63" s="10" t="s">
        <v>492</v>
      </c>
      <c r="J63" s="352"/>
    </row>
    <row r="64" spans="1:14" ht="16" thickBot="1">
      <c r="A64" s="120" t="s">
        <v>220</v>
      </c>
      <c r="B64" s="40">
        <v>18</v>
      </c>
      <c r="C64" s="123">
        <v>22</v>
      </c>
      <c r="D64" s="27"/>
      <c r="E64" s="354"/>
      <c r="F64" s="364"/>
      <c r="G64" s="365"/>
      <c r="I64" s="371" t="s">
        <v>470</v>
      </c>
      <c r="J64" s="372">
        <v>2</v>
      </c>
      <c r="N64" t="s">
        <v>44</v>
      </c>
    </row>
    <row r="65" spans="1:14" ht="16" thickBot="1">
      <c r="A65" s="349" t="s">
        <v>474</v>
      </c>
      <c r="B65" s="350">
        <v>15</v>
      </c>
      <c r="C65" s="351">
        <v>18</v>
      </c>
      <c r="D65" s="27"/>
      <c r="E65" s="26"/>
      <c r="F65" s="30"/>
      <c r="G65" s="12"/>
      <c r="I65" s="371" t="s">
        <v>493</v>
      </c>
      <c r="J65" s="373">
        <v>0</v>
      </c>
      <c r="N65" t="s">
        <v>41</v>
      </c>
    </row>
    <row r="66" spans="1:14">
      <c r="A66" s="367"/>
      <c r="B66" s="364"/>
      <c r="C66" s="364"/>
      <c r="D66" s="27"/>
      <c r="E66" s="26"/>
      <c r="F66" s="30"/>
      <c r="G66" s="30"/>
      <c r="J66" s="352" t="s">
        <v>301</v>
      </c>
    </row>
    <row r="67" spans="1:14">
      <c r="A67" s="26"/>
      <c r="B67" s="30"/>
      <c r="C67" s="30"/>
      <c r="D67" s="27"/>
      <c r="E67" s="26"/>
      <c r="F67" s="30"/>
      <c r="G67" s="30"/>
    </row>
    <row r="68" spans="1:14">
      <c r="A68" s="26"/>
      <c r="B68" s="30"/>
      <c r="C68" s="30"/>
      <c r="D68" s="27"/>
      <c r="E68" s="26"/>
      <c r="F68" s="30"/>
      <c r="G68" s="30"/>
    </row>
    <row r="69" spans="1:14">
      <c r="A69" s="26"/>
      <c r="B69" s="30"/>
      <c r="C69" s="30"/>
      <c r="D69" s="27"/>
      <c r="E69" s="26"/>
      <c r="F69" s="30"/>
      <c r="G69" s="30"/>
    </row>
    <row r="70" spans="1:14">
      <c r="A70" s="15"/>
      <c r="B70" s="13"/>
      <c r="C70" s="12"/>
      <c r="D70" s="12"/>
      <c r="F70" s="10"/>
      <c r="G70" s="10"/>
    </row>
    <row r="71" spans="1:14">
      <c r="A71" s="14"/>
      <c r="C71" s="10"/>
      <c r="D71" s="10"/>
      <c r="F71" s="10"/>
      <c r="G71" s="10"/>
      <c r="I71" s="352"/>
    </row>
    <row r="72" spans="1:14">
      <c r="A72" s="14"/>
      <c r="C72" s="122"/>
      <c r="D72" s="115"/>
      <c r="F72" s="10"/>
      <c r="G72" s="10"/>
    </row>
    <row r="73" spans="1:14" ht="17">
      <c r="A73" s="116"/>
      <c r="B73" s="24"/>
      <c r="C73" s="126"/>
      <c r="D73" s="126"/>
      <c r="F73" s="10"/>
      <c r="G73" s="10"/>
    </row>
    <row r="74" spans="1:14" ht="17">
      <c r="A74" s="106"/>
      <c r="B74" s="11"/>
      <c r="C74" s="11"/>
      <c r="D74" s="11"/>
      <c r="F74" s="10"/>
      <c r="G74" s="10"/>
    </row>
    <row r="75" spans="1:14">
      <c r="A75" s="125"/>
      <c r="B75" s="26"/>
      <c r="C75" s="30"/>
      <c r="D75" s="30"/>
      <c r="F75" s="10"/>
      <c r="G75" s="10"/>
    </row>
    <row r="76" spans="1:14">
      <c r="A76" s="115"/>
      <c r="B76" s="26"/>
      <c r="C76" s="30"/>
      <c r="D76" s="30"/>
      <c r="F76" s="10"/>
      <c r="G76" s="10"/>
    </row>
    <row r="77" spans="1:14">
      <c r="A77" s="115"/>
      <c r="B77" s="26"/>
      <c r="C77" s="30"/>
      <c r="D77" s="30"/>
      <c r="F77" s="10"/>
      <c r="G77" s="10"/>
    </row>
    <row r="78" spans="1:14">
      <c r="A78" s="125"/>
      <c r="B78" s="26"/>
      <c r="C78" s="30"/>
      <c r="D78" s="106"/>
      <c r="F78" s="10"/>
      <c r="G78" s="10"/>
    </row>
    <row r="79" spans="1:14">
      <c r="A79" s="125"/>
      <c r="B79" s="26"/>
      <c r="C79" s="30"/>
      <c r="D79" s="106"/>
      <c r="F79" s="10"/>
      <c r="G79" s="10"/>
    </row>
    <row r="80" spans="1:14">
      <c r="A80" s="115"/>
      <c r="B80" s="26"/>
      <c r="C80" s="30"/>
      <c r="D80" s="12"/>
      <c r="F80" s="10"/>
      <c r="G80" s="10"/>
    </row>
    <row r="81" spans="1:7" customFormat="1">
      <c r="A81" s="115"/>
      <c r="B81" s="26"/>
      <c r="C81" s="30"/>
      <c r="D81" s="30"/>
      <c r="F81" s="10"/>
      <c r="G81" s="10"/>
    </row>
    <row r="135" spans="5:7" customFormat="1" ht="16" thickBot="1">
      <c r="E135" s="114" t="s">
        <v>47</v>
      </c>
      <c r="F135" s="115"/>
      <c r="G135" s="49"/>
    </row>
    <row r="136" spans="5:7" customFormat="1" ht="17">
      <c r="E136" s="107" t="s">
        <v>32</v>
      </c>
      <c r="F136" s="117" t="s">
        <v>298</v>
      </c>
      <c r="G136" s="107" t="s">
        <v>299</v>
      </c>
    </row>
    <row r="137" spans="5:7" customFormat="1">
      <c r="E137" s="120"/>
      <c r="F137" s="40"/>
      <c r="G137" s="123"/>
    </row>
    <row r="138" spans="5:7" customFormat="1">
      <c r="E138" s="120"/>
      <c r="F138" s="40"/>
      <c r="G138" s="123"/>
    </row>
    <row r="139" spans="5:7" customFormat="1">
      <c r="E139" s="120"/>
      <c r="F139" s="40"/>
      <c r="G139" s="123"/>
    </row>
    <row r="140" spans="5:7" customFormat="1">
      <c r="E140" s="120"/>
      <c r="F140" s="40"/>
      <c r="G140" s="123"/>
    </row>
    <row r="141" spans="5:7" customFormat="1">
      <c r="E141" s="120"/>
      <c r="F141" s="40"/>
      <c r="G141" s="123"/>
    </row>
    <row r="142" spans="5:7" customFormat="1">
      <c r="E142" s="120"/>
      <c r="F142" s="40"/>
      <c r="G142" s="123"/>
    </row>
    <row r="143" spans="5:7" customFormat="1">
      <c r="E143" s="120"/>
      <c r="F143" s="40"/>
      <c r="G143" s="123"/>
    </row>
    <row r="144" spans="5:7" customFormat="1">
      <c r="E144" s="120"/>
      <c r="F144" s="40"/>
      <c r="G144" s="123"/>
    </row>
    <row r="145" spans="5:7" customFormat="1">
      <c r="E145" s="349"/>
      <c r="F145" s="350"/>
      <c r="G145" s="351"/>
    </row>
  </sheetData>
  <mergeCells count="6">
    <mergeCell ref="F44:G44"/>
    <mergeCell ref="J44:K44"/>
    <mergeCell ref="F58:G58"/>
    <mergeCell ref="J58:K58"/>
    <mergeCell ref="F31:G31"/>
    <mergeCell ref="J31:K3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workbookViewId="0">
      <selection activeCell="Y4" sqref="Y4:Y47"/>
    </sheetView>
  </sheetViews>
  <sheetFormatPr baseColWidth="10" defaultColWidth="11.83203125" defaultRowHeight="10" x14ac:dyDescent="0"/>
  <cols>
    <col min="1" max="1" width="2.1640625" style="377" customWidth="1"/>
    <col min="2" max="2" width="11.5" style="33" customWidth="1"/>
    <col min="3" max="3" width="3" style="375" customWidth="1"/>
    <col min="4" max="4" width="3.5" style="375" customWidth="1"/>
    <col min="5" max="5" width="2.83203125" style="375" customWidth="1"/>
    <col min="6" max="6" width="3" style="375" customWidth="1"/>
    <col min="7" max="9" width="2" style="376" customWidth="1"/>
    <col min="10" max="10" width="1.5" style="376" customWidth="1"/>
    <col min="11" max="11" width="2.33203125" style="377" customWidth="1"/>
    <col min="12" max="12" width="12" style="33" customWidth="1"/>
    <col min="13" max="13" width="3.5" style="375" customWidth="1"/>
    <col min="14" max="14" width="3.83203125" style="375" customWidth="1"/>
    <col min="15" max="15" width="2.1640625" style="375" bestFit="1" customWidth="1"/>
    <col min="16" max="16" width="12.1640625" style="377" customWidth="1"/>
    <col min="17" max="17" width="3.5" style="33" customWidth="1"/>
    <col min="18" max="18" width="3.5" style="375" customWidth="1"/>
    <col min="19" max="19" width="4" style="375" customWidth="1"/>
    <col min="20" max="20" width="2.1640625" style="33" customWidth="1"/>
    <col min="21" max="21" width="14" style="33" customWidth="1"/>
    <col min="22" max="23" width="3.5" style="33" customWidth="1"/>
    <col min="24" max="24" width="5" style="33" customWidth="1"/>
    <col min="25" max="25" width="13.83203125" style="375" customWidth="1"/>
    <col min="26" max="26" width="4.5" style="375" customWidth="1"/>
    <col min="27" max="16384" width="11.83203125" style="33"/>
  </cols>
  <sheetData>
    <row r="1" spans="1:27" ht="18">
      <c r="A1" s="374" t="s">
        <v>494</v>
      </c>
    </row>
    <row r="2" spans="1:27" ht="11" thickBot="1">
      <c r="B2" s="33" t="s">
        <v>495</v>
      </c>
      <c r="F2" s="33"/>
      <c r="K2" s="375"/>
      <c r="L2" s="33" t="s">
        <v>496</v>
      </c>
      <c r="O2" s="377"/>
      <c r="P2" s="33" t="s">
        <v>497</v>
      </c>
      <c r="Q2" s="375"/>
      <c r="T2" s="377"/>
      <c r="U2" s="33" t="s">
        <v>498</v>
      </c>
      <c r="V2" s="375"/>
      <c r="W2" s="375"/>
      <c r="Y2" s="375" t="s">
        <v>302</v>
      </c>
    </row>
    <row r="3" spans="1:27" ht="12" thickTop="1" thickBot="1">
      <c r="B3" s="378" t="s">
        <v>32</v>
      </c>
      <c r="C3" s="379" t="s">
        <v>499</v>
      </c>
      <c r="D3" s="379" t="s">
        <v>2</v>
      </c>
      <c r="F3" s="33"/>
      <c r="K3" s="375"/>
      <c r="L3" s="378" t="s">
        <v>32</v>
      </c>
      <c r="M3" s="379" t="s">
        <v>499</v>
      </c>
      <c r="N3" s="379" t="s">
        <v>2</v>
      </c>
      <c r="O3" s="377"/>
      <c r="P3" s="378" t="s">
        <v>32</v>
      </c>
      <c r="Q3" s="379" t="s">
        <v>499</v>
      </c>
      <c r="R3" s="379" t="s">
        <v>2</v>
      </c>
      <c r="T3" s="377"/>
      <c r="U3" s="378" t="s">
        <v>32</v>
      </c>
      <c r="V3" s="379" t="s">
        <v>499</v>
      </c>
      <c r="W3" s="379" t="s">
        <v>2</v>
      </c>
      <c r="Y3" s="375" t="s">
        <v>32</v>
      </c>
      <c r="Z3" s="375" t="s">
        <v>1</v>
      </c>
    </row>
    <row r="4" spans="1:27" ht="11" thickTop="1">
      <c r="B4" s="380" t="s">
        <v>57</v>
      </c>
      <c r="C4" s="381">
        <v>55</v>
      </c>
      <c r="D4" s="382">
        <v>108</v>
      </c>
      <c r="F4" s="33"/>
      <c r="K4" s="375"/>
      <c r="L4" s="380" t="s">
        <v>206</v>
      </c>
      <c r="M4" s="381">
        <v>57</v>
      </c>
      <c r="N4" s="382">
        <v>92</v>
      </c>
      <c r="O4" s="377"/>
      <c r="P4" s="380" t="s">
        <v>500</v>
      </c>
      <c r="Q4" s="381">
        <v>51</v>
      </c>
      <c r="R4" s="382">
        <v>58</v>
      </c>
      <c r="T4" s="377"/>
      <c r="U4" s="380" t="s">
        <v>501</v>
      </c>
      <c r="V4" s="381">
        <v>63</v>
      </c>
      <c r="W4" s="382">
        <v>43</v>
      </c>
      <c r="Y4" s="375" t="s">
        <v>4</v>
      </c>
      <c r="Z4" s="375">
        <v>50</v>
      </c>
    </row>
    <row r="5" spans="1:27">
      <c r="B5" s="383" t="s">
        <v>45</v>
      </c>
      <c r="C5" s="384">
        <v>52</v>
      </c>
      <c r="D5" s="385">
        <v>105</v>
      </c>
      <c r="F5" s="33"/>
      <c r="K5" s="375"/>
      <c r="L5" s="383" t="s">
        <v>306</v>
      </c>
      <c r="M5" s="384">
        <v>51</v>
      </c>
      <c r="N5" s="385">
        <v>69</v>
      </c>
      <c r="O5" s="377"/>
      <c r="P5" s="383" t="s">
        <v>502</v>
      </c>
      <c r="Q5" s="384">
        <v>48</v>
      </c>
      <c r="R5" s="385">
        <v>48</v>
      </c>
      <c r="T5" s="377"/>
      <c r="U5" s="383" t="s">
        <v>503</v>
      </c>
      <c r="V5" s="384">
        <v>47</v>
      </c>
      <c r="W5" s="385">
        <v>38</v>
      </c>
      <c r="Y5" s="375" t="s">
        <v>6</v>
      </c>
      <c r="Z5" s="375">
        <v>47</v>
      </c>
    </row>
    <row r="6" spans="1:27">
      <c r="B6" s="383" t="s">
        <v>6</v>
      </c>
      <c r="C6" s="384">
        <v>51</v>
      </c>
      <c r="D6" s="385">
        <v>109</v>
      </c>
      <c r="F6" s="33"/>
      <c r="K6" s="375"/>
      <c r="L6" s="383" t="s">
        <v>238</v>
      </c>
      <c r="M6" s="384">
        <v>49</v>
      </c>
      <c r="N6" s="385">
        <v>76</v>
      </c>
      <c r="O6" s="377"/>
      <c r="P6" s="383" t="s">
        <v>220</v>
      </c>
      <c r="Q6" s="384">
        <v>47</v>
      </c>
      <c r="R6" s="385">
        <v>22</v>
      </c>
      <c r="T6" s="377"/>
      <c r="U6" s="383" t="s">
        <v>504</v>
      </c>
      <c r="V6" s="384">
        <v>46</v>
      </c>
      <c r="W6" s="385">
        <v>34</v>
      </c>
      <c r="Y6" s="375" t="s">
        <v>57</v>
      </c>
      <c r="Z6" s="375">
        <v>45</v>
      </c>
    </row>
    <row r="7" spans="1:27">
      <c r="B7" s="383" t="s">
        <v>4</v>
      </c>
      <c r="C7" s="384">
        <v>49</v>
      </c>
      <c r="D7" s="385">
        <v>135</v>
      </c>
      <c r="F7" s="33"/>
      <c r="K7" s="375"/>
      <c r="L7" s="383" t="s">
        <v>12</v>
      </c>
      <c r="M7" s="384">
        <v>46</v>
      </c>
      <c r="N7" s="385">
        <v>61</v>
      </c>
      <c r="O7" s="377"/>
      <c r="P7" s="383" t="s">
        <v>505</v>
      </c>
      <c r="Q7" s="384">
        <v>44</v>
      </c>
      <c r="R7" s="385">
        <v>34</v>
      </c>
      <c r="T7" s="377"/>
      <c r="U7" s="383" t="s">
        <v>453</v>
      </c>
      <c r="V7" s="384">
        <v>39</v>
      </c>
      <c r="W7" s="385">
        <v>33</v>
      </c>
      <c r="Y7" s="375" t="s">
        <v>45</v>
      </c>
      <c r="Z7" s="375">
        <v>43</v>
      </c>
    </row>
    <row r="8" spans="1:27">
      <c r="B8" s="383" t="s">
        <v>10</v>
      </c>
      <c r="C8" s="384">
        <v>44</v>
      </c>
      <c r="D8" s="385">
        <v>103</v>
      </c>
      <c r="F8" s="33"/>
      <c r="K8" s="375"/>
      <c r="L8" s="383" t="s">
        <v>304</v>
      </c>
      <c r="M8" s="384">
        <v>42</v>
      </c>
      <c r="N8" s="385">
        <v>73</v>
      </c>
      <c r="O8" s="377"/>
      <c r="P8" s="383" t="s">
        <v>506</v>
      </c>
      <c r="Q8" s="384">
        <v>44</v>
      </c>
      <c r="R8" s="385">
        <v>31</v>
      </c>
      <c r="T8" s="377"/>
      <c r="U8" s="383" t="s">
        <v>507</v>
      </c>
      <c r="V8" s="384">
        <v>39</v>
      </c>
      <c r="W8" s="385">
        <v>29</v>
      </c>
      <c r="Y8" s="375" t="s">
        <v>10</v>
      </c>
      <c r="Z8" s="375">
        <v>41</v>
      </c>
    </row>
    <row r="9" spans="1:27">
      <c r="B9" s="383" t="s">
        <v>5</v>
      </c>
      <c r="C9" s="384">
        <v>37</v>
      </c>
      <c r="D9" s="385">
        <v>98</v>
      </c>
      <c r="F9" s="33"/>
      <c r="K9" s="375"/>
      <c r="L9" s="383" t="s">
        <v>27</v>
      </c>
      <c r="M9" s="384">
        <v>40</v>
      </c>
      <c r="N9" s="385">
        <v>60</v>
      </c>
      <c r="O9" s="377"/>
      <c r="P9" s="383" t="s">
        <v>307</v>
      </c>
      <c r="Q9" s="384">
        <v>40</v>
      </c>
      <c r="R9" s="385">
        <v>42</v>
      </c>
      <c r="T9" s="377"/>
      <c r="U9" s="383" t="s">
        <v>508</v>
      </c>
      <c r="V9" s="384">
        <v>39</v>
      </c>
      <c r="W9" s="385">
        <v>21</v>
      </c>
      <c r="Y9" s="375" t="s">
        <v>5</v>
      </c>
      <c r="Z9" s="375">
        <v>40</v>
      </c>
    </row>
    <row r="10" spans="1:27">
      <c r="B10" s="383" t="s">
        <v>30</v>
      </c>
      <c r="C10" s="384">
        <v>33</v>
      </c>
      <c r="D10" s="385">
        <v>92</v>
      </c>
      <c r="F10" s="33"/>
      <c r="K10" s="375"/>
      <c r="L10" s="383" t="s">
        <v>243</v>
      </c>
      <c r="M10" s="384">
        <v>38</v>
      </c>
      <c r="N10" s="385">
        <v>54</v>
      </c>
      <c r="O10" s="377"/>
      <c r="P10" s="383" t="s">
        <v>194</v>
      </c>
      <c r="Q10" s="384">
        <v>38</v>
      </c>
      <c r="R10" s="385">
        <v>43</v>
      </c>
      <c r="T10" s="377"/>
      <c r="U10" s="383" t="s">
        <v>509</v>
      </c>
      <c r="V10" s="384">
        <v>36</v>
      </c>
      <c r="W10" s="385">
        <v>21</v>
      </c>
      <c r="Y10" s="375" t="s">
        <v>30</v>
      </c>
      <c r="Z10" s="375">
        <v>39</v>
      </c>
    </row>
    <row r="11" spans="1:27">
      <c r="B11" s="383" t="s">
        <v>11</v>
      </c>
      <c r="C11" s="384">
        <v>32</v>
      </c>
      <c r="D11" s="385">
        <v>81</v>
      </c>
      <c r="F11" s="33"/>
      <c r="K11" s="375"/>
      <c r="L11" s="383" t="s">
        <v>510</v>
      </c>
      <c r="M11" s="384">
        <v>36</v>
      </c>
      <c r="N11" s="385">
        <v>91</v>
      </c>
      <c r="O11" s="377"/>
      <c r="P11" s="383" t="s">
        <v>511</v>
      </c>
      <c r="Q11" s="384">
        <v>35</v>
      </c>
      <c r="R11" s="385">
        <v>38</v>
      </c>
      <c r="T11" s="377"/>
      <c r="U11" s="383" t="s">
        <v>512</v>
      </c>
      <c r="V11" s="384">
        <v>35</v>
      </c>
      <c r="W11" s="385">
        <v>27</v>
      </c>
      <c r="Y11" s="375" t="s">
        <v>54</v>
      </c>
      <c r="Z11" s="375">
        <v>38</v>
      </c>
    </row>
    <row r="12" spans="1:27">
      <c r="B12" s="383" t="s">
        <v>239</v>
      </c>
      <c r="C12" s="384">
        <v>32</v>
      </c>
      <c r="D12" s="385">
        <v>67</v>
      </c>
      <c r="F12" s="33"/>
      <c r="K12" s="375"/>
      <c r="L12" s="383" t="s">
        <v>513</v>
      </c>
      <c r="M12" s="384">
        <v>35</v>
      </c>
      <c r="N12" s="385">
        <v>72</v>
      </c>
      <c r="O12" s="377"/>
      <c r="P12" s="383" t="s">
        <v>514</v>
      </c>
      <c r="Q12" s="384">
        <v>34</v>
      </c>
      <c r="R12" s="385">
        <v>36</v>
      </c>
      <c r="T12" s="377"/>
      <c r="U12" s="383" t="s">
        <v>515</v>
      </c>
      <c r="V12" s="384">
        <v>34</v>
      </c>
      <c r="W12" s="385">
        <v>27</v>
      </c>
      <c r="Y12" s="375" t="s">
        <v>239</v>
      </c>
      <c r="Z12" s="375">
        <v>37</v>
      </c>
    </row>
    <row r="13" spans="1:27">
      <c r="B13" s="383" t="s">
        <v>51</v>
      </c>
      <c r="C13" s="384">
        <v>31</v>
      </c>
      <c r="D13" s="385">
        <v>78</v>
      </c>
      <c r="F13" s="33"/>
      <c r="K13" s="375"/>
      <c r="L13" s="383" t="s">
        <v>188</v>
      </c>
      <c r="M13" s="384">
        <v>28</v>
      </c>
      <c r="N13" s="385">
        <v>65</v>
      </c>
      <c r="O13" s="377"/>
      <c r="P13" s="383" t="s">
        <v>312</v>
      </c>
      <c r="Q13" s="384">
        <v>30</v>
      </c>
      <c r="R13" s="385">
        <v>37</v>
      </c>
      <c r="T13" s="377"/>
      <c r="U13" s="383" t="s">
        <v>516</v>
      </c>
      <c r="V13" s="384">
        <v>32</v>
      </c>
      <c r="W13" s="385">
        <v>26</v>
      </c>
      <c r="Y13" s="375" t="s">
        <v>51</v>
      </c>
      <c r="Z13" s="375">
        <v>36</v>
      </c>
    </row>
    <row r="14" spans="1:27" ht="11" thickBot="1">
      <c r="B14" s="386" t="s">
        <v>517</v>
      </c>
      <c r="C14" s="387">
        <v>26</v>
      </c>
      <c r="D14" s="388">
        <v>78</v>
      </c>
      <c r="F14" s="33"/>
      <c r="K14" s="375"/>
      <c r="L14" s="386" t="s">
        <v>189</v>
      </c>
      <c r="M14" s="387">
        <v>18</v>
      </c>
      <c r="N14" s="388">
        <v>41</v>
      </c>
      <c r="O14" s="377"/>
      <c r="P14" s="386" t="s">
        <v>518</v>
      </c>
      <c r="Q14" s="387">
        <v>29</v>
      </c>
      <c r="R14" s="388">
        <v>34</v>
      </c>
      <c r="T14" s="377"/>
      <c r="U14" s="386" t="s">
        <v>519</v>
      </c>
      <c r="V14" s="387">
        <v>22</v>
      </c>
      <c r="W14" s="388">
        <v>13</v>
      </c>
      <c r="Y14" s="375" t="s">
        <v>517</v>
      </c>
      <c r="Z14" s="375">
        <v>35</v>
      </c>
    </row>
    <row r="15" spans="1:27" ht="11" thickBot="1">
      <c r="K15" s="375"/>
      <c r="O15" s="377"/>
      <c r="P15" s="33"/>
      <c r="Q15" s="375"/>
      <c r="T15" s="377"/>
      <c r="V15" s="375"/>
      <c r="W15" s="375"/>
      <c r="Y15" s="375" t="s">
        <v>306</v>
      </c>
      <c r="Z15" s="375">
        <v>36</v>
      </c>
      <c r="AA15" s="33" t="s">
        <v>241</v>
      </c>
    </row>
    <row r="16" spans="1:27" ht="11" thickBot="1">
      <c r="B16" s="389" t="s">
        <v>285</v>
      </c>
      <c r="C16" s="390">
        <v>1</v>
      </c>
      <c r="D16" s="390">
        <v>2</v>
      </c>
      <c r="E16" s="390">
        <v>3</v>
      </c>
      <c r="F16" s="391"/>
      <c r="H16" s="376" t="s">
        <v>303</v>
      </c>
      <c r="K16" s="375"/>
      <c r="L16" s="389" t="s">
        <v>201</v>
      </c>
      <c r="M16" s="390">
        <v>1</v>
      </c>
      <c r="N16" s="390">
        <v>2</v>
      </c>
      <c r="O16" s="377"/>
      <c r="P16" s="389" t="s">
        <v>201</v>
      </c>
      <c r="Q16" s="390">
        <v>1</v>
      </c>
      <c r="R16" s="390">
        <v>2</v>
      </c>
      <c r="S16" s="390">
        <v>3</v>
      </c>
      <c r="T16" s="377"/>
      <c r="U16" s="389" t="s">
        <v>201</v>
      </c>
      <c r="V16" s="390">
        <v>1</v>
      </c>
      <c r="W16" s="390">
        <v>2</v>
      </c>
      <c r="Y16" s="375" t="s">
        <v>206</v>
      </c>
      <c r="Z16" s="375">
        <v>34</v>
      </c>
      <c r="AA16" s="33" t="s">
        <v>242</v>
      </c>
    </row>
    <row r="17" spans="1:27">
      <c r="A17" s="392"/>
      <c r="B17" s="393" t="s">
        <v>45</v>
      </c>
      <c r="C17" s="394">
        <v>3</v>
      </c>
      <c r="D17" s="394">
        <v>6</v>
      </c>
      <c r="E17" s="394">
        <v>4</v>
      </c>
      <c r="F17" s="375" t="s">
        <v>520</v>
      </c>
      <c r="G17" s="395">
        <v>2</v>
      </c>
      <c r="H17" s="395">
        <v>2</v>
      </c>
      <c r="I17" s="395">
        <v>1</v>
      </c>
      <c r="J17" s="396"/>
      <c r="K17" s="377" t="s">
        <v>521</v>
      </c>
      <c r="L17" s="397" t="s">
        <v>306</v>
      </c>
      <c r="M17" s="398">
        <v>5</v>
      </c>
      <c r="N17" s="398">
        <v>5</v>
      </c>
      <c r="O17" s="377" t="s">
        <v>521</v>
      </c>
      <c r="P17" s="397" t="s">
        <v>500</v>
      </c>
      <c r="Q17" s="398">
        <v>6</v>
      </c>
      <c r="R17" s="398">
        <v>4</v>
      </c>
      <c r="S17" s="398">
        <v>6</v>
      </c>
      <c r="T17" s="377"/>
      <c r="U17" s="397" t="s">
        <v>501</v>
      </c>
      <c r="V17" s="398">
        <v>5</v>
      </c>
      <c r="W17" s="398">
        <v>6</v>
      </c>
      <c r="Y17" s="375" t="s">
        <v>238</v>
      </c>
      <c r="Z17" s="375">
        <v>32</v>
      </c>
    </row>
    <row r="18" spans="1:27">
      <c r="A18" s="392" t="s">
        <v>521</v>
      </c>
      <c r="B18" s="399" t="s">
        <v>6</v>
      </c>
      <c r="C18" s="400">
        <v>5</v>
      </c>
      <c r="D18" s="400">
        <v>2</v>
      </c>
      <c r="E18" s="400">
        <v>4</v>
      </c>
      <c r="F18" s="375" t="s">
        <v>520</v>
      </c>
      <c r="G18" s="395">
        <v>2</v>
      </c>
      <c r="H18" s="395">
        <v>2</v>
      </c>
      <c r="I18" s="395">
        <v>3</v>
      </c>
      <c r="J18" s="396"/>
      <c r="K18" s="375"/>
      <c r="L18" s="401" t="s">
        <v>206</v>
      </c>
      <c r="M18" s="384">
        <v>3</v>
      </c>
      <c r="N18" s="384">
        <v>3</v>
      </c>
      <c r="O18" s="377"/>
      <c r="P18" s="401" t="s">
        <v>502</v>
      </c>
      <c r="Q18" s="384">
        <v>0</v>
      </c>
      <c r="R18" s="384">
        <v>6</v>
      </c>
      <c r="S18" s="384">
        <v>2</v>
      </c>
      <c r="T18" s="377" t="s">
        <v>521</v>
      </c>
      <c r="U18" s="401" t="s">
        <v>503</v>
      </c>
      <c r="V18" s="384">
        <v>1</v>
      </c>
      <c r="W18" s="384">
        <v>0</v>
      </c>
      <c r="Y18" s="375" t="s">
        <v>12</v>
      </c>
      <c r="Z18" s="375">
        <v>31</v>
      </c>
    </row>
    <row r="19" spans="1:27">
      <c r="A19" s="402"/>
      <c r="K19" s="33"/>
      <c r="M19" s="33"/>
      <c r="N19" s="33"/>
      <c r="O19" s="33"/>
      <c r="P19" s="33"/>
      <c r="R19" s="33"/>
      <c r="S19" s="33"/>
      <c r="T19" s="377"/>
      <c r="Y19" s="375" t="s">
        <v>304</v>
      </c>
      <c r="Z19" s="375">
        <v>30</v>
      </c>
    </row>
    <row r="20" spans="1:27">
      <c r="A20" s="392"/>
      <c r="B20" s="399" t="s">
        <v>57</v>
      </c>
      <c r="C20" s="400">
        <v>5</v>
      </c>
      <c r="D20" s="400">
        <v>4</v>
      </c>
      <c r="E20" s="400">
        <v>3</v>
      </c>
      <c r="Y20" s="375" t="s">
        <v>27</v>
      </c>
      <c r="Z20" s="375">
        <v>29</v>
      </c>
      <c r="AA20" s="403"/>
    </row>
    <row r="21" spans="1:27">
      <c r="A21" s="392" t="s">
        <v>521</v>
      </c>
      <c r="B21" s="399" t="s">
        <v>4</v>
      </c>
      <c r="C21" s="400">
        <v>1</v>
      </c>
      <c r="D21" s="400">
        <v>6</v>
      </c>
      <c r="E21" s="400">
        <v>5</v>
      </c>
      <c r="Y21" s="375" t="s">
        <v>243</v>
      </c>
      <c r="Z21" s="375">
        <v>28</v>
      </c>
      <c r="AA21" s="403"/>
    </row>
    <row r="22" spans="1:27" ht="11" thickBot="1">
      <c r="A22" s="402"/>
      <c r="Y22" s="375" t="s">
        <v>510</v>
      </c>
      <c r="Z22" s="375">
        <v>27</v>
      </c>
    </row>
    <row r="23" spans="1:27" ht="11" thickBot="1">
      <c r="A23" s="402"/>
      <c r="B23" s="389" t="s">
        <v>201</v>
      </c>
      <c r="C23" s="390">
        <v>1</v>
      </c>
      <c r="D23" s="390">
        <v>2</v>
      </c>
      <c r="E23" s="390">
        <v>3</v>
      </c>
      <c r="Y23" s="375" t="s">
        <v>522</v>
      </c>
      <c r="Z23" s="375">
        <v>26</v>
      </c>
    </row>
    <row r="24" spans="1:27">
      <c r="A24" s="392" t="s">
        <v>521</v>
      </c>
      <c r="B24" s="393" t="s">
        <v>4</v>
      </c>
      <c r="C24" s="394">
        <v>6</v>
      </c>
      <c r="D24" s="394">
        <v>2</v>
      </c>
      <c r="E24" s="394">
        <v>6</v>
      </c>
      <c r="Y24" s="375" t="s">
        <v>188</v>
      </c>
      <c r="Z24" s="375">
        <v>25</v>
      </c>
    </row>
    <row r="25" spans="1:27">
      <c r="A25" s="392"/>
      <c r="B25" s="399" t="s">
        <v>6</v>
      </c>
      <c r="C25" s="400">
        <v>0</v>
      </c>
      <c r="D25" s="400">
        <v>6</v>
      </c>
      <c r="E25" s="400">
        <v>0</v>
      </c>
      <c r="Y25" s="375" t="s">
        <v>189</v>
      </c>
      <c r="Z25" s="375">
        <v>24</v>
      </c>
    </row>
    <row r="26" spans="1:27">
      <c r="A26" s="33"/>
      <c r="C26" s="33"/>
      <c r="D26" s="33"/>
      <c r="E26" s="33"/>
      <c r="F26" s="33"/>
      <c r="Y26" s="375" t="s">
        <v>500</v>
      </c>
      <c r="Z26" s="375">
        <v>25</v>
      </c>
      <c r="AA26" s="33" t="s">
        <v>241</v>
      </c>
    </row>
    <row r="27" spans="1:27">
      <c r="Y27" s="375" t="s">
        <v>523</v>
      </c>
      <c r="Z27" s="375">
        <v>23</v>
      </c>
      <c r="AA27" s="33" t="s">
        <v>242</v>
      </c>
    </row>
    <row r="28" spans="1:27">
      <c r="Y28" s="375" t="s">
        <v>220</v>
      </c>
      <c r="Z28" s="375">
        <v>21</v>
      </c>
    </row>
    <row r="29" spans="1:27">
      <c r="Y29" s="375" t="s">
        <v>505</v>
      </c>
      <c r="Z29" s="375">
        <v>20</v>
      </c>
    </row>
    <row r="30" spans="1:27">
      <c r="Y30" s="375" t="s">
        <v>524</v>
      </c>
      <c r="Z30" s="375">
        <v>20</v>
      </c>
    </row>
    <row r="31" spans="1:27">
      <c r="Y31" s="404" t="s">
        <v>307</v>
      </c>
      <c r="Z31" s="375">
        <v>20</v>
      </c>
    </row>
    <row r="32" spans="1:27">
      <c r="Y32" s="404" t="s">
        <v>194</v>
      </c>
      <c r="Z32" s="375">
        <v>20</v>
      </c>
    </row>
    <row r="33" spans="1:27">
      <c r="A33" s="33"/>
      <c r="C33" s="33"/>
      <c r="D33" s="33"/>
      <c r="E33" s="33"/>
      <c r="F33" s="33"/>
      <c r="G33" s="33"/>
      <c r="H33" s="33"/>
      <c r="I33" s="33"/>
      <c r="J33" s="33"/>
      <c r="K33" s="33"/>
      <c r="M33" s="33"/>
      <c r="N33" s="33"/>
      <c r="O33" s="33"/>
      <c r="P33" s="33"/>
      <c r="R33" s="33"/>
      <c r="S33" s="33"/>
      <c r="Y33" s="375" t="s">
        <v>511</v>
      </c>
      <c r="Z33" s="375">
        <v>20</v>
      </c>
    </row>
    <row r="34" spans="1:27">
      <c r="A34" s="33"/>
      <c r="C34" s="33"/>
      <c r="D34" s="33"/>
      <c r="E34" s="33"/>
      <c r="F34" s="33"/>
      <c r="G34" s="33"/>
      <c r="H34" s="33"/>
      <c r="I34" s="33"/>
      <c r="J34" s="33"/>
      <c r="K34" s="33"/>
      <c r="M34" s="33"/>
      <c r="N34" s="33"/>
      <c r="O34" s="33"/>
      <c r="P34" s="33"/>
      <c r="R34" s="33"/>
      <c r="S34" s="33"/>
      <c r="Y34" s="375" t="s">
        <v>514</v>
      </c>
      <c r="Z34" s="375">
        <v>20</v>
      </c>
    </row>
    <row r="35" spans="1:27">
      <c r="A35" s="33"/>
      <c r="C35" s="33"/>
      <c r="D35" s="33"/>
      <c r="E35" s="33"/>
      <c r="F35" s="33"/>
      <c r="G35" s="33"/>
      <c r="H35" s="33"/>
      <c r="I35" s="33"/>
      <c r="J35" s="33"/>
      <c r="K35" s="33"/>
      <c r="M35" s="33"/>
      <c r="N35" s="33"/>
      <c r="O35" s="33"/>
      <c r="P35" s="33"/>
      <c r="R35" s="33"/>
      <c r="S35" s="33"/>
      <c r="Y35" s="375" t="s">
        <v>312</v>
      </c>
      <c r="Z35" s="375">
        <v>20</v>
      </c>
    </row>
    <row r="36" spans="1:27">
      <c r="A36" s="33"/>
      <c r="C36" s="33"/>
      <c r="D36" s="33"/>
      <c r="E36" s="33"/>
      <c r="F36" s="33"/>
      <c r="G36" s="33"/>
      <c r="H36" s="33"/>
      <c r="I36" s="33"/>
      <c r="J36" s="33"/>
      <c r="K36" s="33"/>
      <c r="M36" s="33"/>
      <c r="N36" s="33"/>
      <c r="O36" s="33"/>
      <c r="P36" s="33"/>
      <c r="R36" s="33"/>
      <c r="S36" s="33"/>
      <c r="Y36" s="375" t="s">
        <v>518</v>
      </c>
      <c r="Z36" s="375">
        <v>20</v>
      </c>
    </row>
    <row r="37" spans="1:27">
      <c r="A37" s="33"/>
      <c r="C37" s="33"/>
      <c r="D37" s="33"/>
      <c r="E37" s="33"/>
      <c r="F37" s="33"/>
      <c r="G37" s="33"/>
      <c r="H37" s="33"/>
      <c r="I37" s="33"/>
      <c r="J37" s="33"/>
      <c r="K37" s="33"/>
      <c r="M37" s="33"/>
      <c r="N37" s="33"/>
      <c r="O37" s="33"/>
      <c r="P37" s="33"/>
      <c r="R37" s="33"/>
      <c r="S37" s="33"/>
      <c r="Y37" s="375" t="s">
        <v>501</v>
      </c>
      <c r="Z37" s="375">
        <v>22</v>
      </c>
      <c r="AA37" s="33" t="s">
        <v>241</v>
      </c>
    </row>
    <row r="38" spans="1:27">
      <c r="A38" s="33"/>
      <c r="C38" s="33"/>
      <c r="D38" s="33"/>
      <c r="E38" s="33"/>
      <c r="F38" s="33"/>
      <c r="G38" s="33"/>
      <c r="H38" s="33"/>
      <c r="I38" s="33"/>
      <c r="J38" s="33"/>
      <c r="K38" s="33"/>
      <c r="M38" s="33"/>
      <c r="N38" s="33"/>
      <c r="O38" s="33"/>
      <c r="P38" s="33"/>
      <c r="R38" s="33"/>
      <c r="S38" s="33"/>
      <c r="Y38" s="375" t="s">
        <v>503</v>
      </c>
      <c r="Z38" s="375">
        <v>21</v>
      </c>
      <c r="AA38" s="33" t="s">
        <v>242</v>
      </c>
    </row>
    <row r="39" spans="1:27">
      <c r="A39" s="33"/>
      <c r="C39" s="33"/>
      <c r="D39" s="33"/>
      <c r="E39" s="33"/>
      <c r="F39" s="33"/>
      <c r="G39" s="33"/>
      <c r="H39" s="33"/>
      <c r="I39" s="33"/>
      <c r="J39" s="33"/>
      <c r="K39" s="33"/>
      <c r="M39" s="33"/>
      <c r="N39" s="33"/>
      <c r="O39" s="33"/>
      <c r="P39" s="33"/>
      <c r="R39" s="33"/>
      <c r="S39" s="33"/>
      <c r="Y39" s="375" t="s">
        <v>504</v>
      </c>
      <c r="Z39" s="375">
        <v>20</v>
      </c>
    </row>
    <row r="40" spans="1:27">
      <c r="A40" s="33"/>
      <c r="C40" s="33"/>
      <c r="D40" s="33"/>
      <c r="E40" s="33"/>
      <c r="F40" s="33"/>
      <c r="G40" s="33"/>
      <c r="H40" s="33"/>
      <c r="I40" s="33"/>
      <c r="J40" s="33"/>
      <c r="K40" s="33"/>
      <c r="M40" s="33"/>
      <c r="N40" s="33"/>
      <c r="O40" s="33"/>
      <c r="P40" s="33"/>
      <c r="R40" s="33"/>
      <c r="S40" s="33"/>
      <c r="Y40" s="375" t="s">
        <v>453</v>
      </c>
      <c r="Z40" s="375">
        <v>20</v>
      </c>
    </row>
    <row r="41" spans="1:27">
      <c r="A41" s="33"/>
      <c r="C41" s="33"/>
      <c r="D41" s="33"/>
      <c r="E41" s="33"/>
      <c r="F41" s="33"/>
      <c r="G41" s="33"/>
      <c r="H41" s="33"/>
      <c r="I41" s="33"/>
      <c r="J41" s="33"/>
      <c r="K41" s="33"/>
      <c r="M41" s="33"/>
      <c r="N41" s="33"/>
      <c r="O41" s="33"/>
      <c r="P41" s="33"/>
      <c r="R41" s="33"/>
      <c r="S41" s="33"/>
      <c r="Y41" s="375" t="s">
        <v>525</v>
      </c>
      <c r="Z41" s="375">
        <v>20</v>
      </c>
    </row>
    <row r="42" spans="1:27">
      <c r="A42" s="33"/>
      <c r="C42" s="33"/>
      <c r="D42" s="33"/>
      <c r="E42" s="33"/>
      <c r="F42" s="33"/>
      <c r="G42" s="33"/>
      <c r="H42" s="33"/>
      <c r="I42" s="33"/>
      <c r="J42" s="33"/>
      <c r="K42" s="33"/>
      <c r="M42" s="33"/>
      <c r="N42" s="33"/>
      <c r="O42" s="33"/>
      <c r="P42" s="33"/>
      <c r="R42" s="33"/>
      <c r="S42" s="33"/>
      <c r="Y42" s="375" t="s">
        <v>508</v>
      </c>
      <c r="Z42" s="375">
        <v>20</v>
      </c>
    </row>
    <row r="43" spans="1:27">
      <c r="A43" s="33"/>
      <c r="C43" s="33"/>
      <c r="D43" s="33"/>
      <c r="E43" s="33"/>
      <c r="F43" s="33"/>
      <c r="G43" s="33"/>
      <c r="H43" s="33"/>
      <c r="I43" s="33"/>
      <c r="J43" s="33"/>
      <c r="K43" s="33"/>
      <c r="M43" s="33"/>
      <c r="N43" s="33"/>
      <c r="O43" s="33"/>
      <c r="P43" s="33"/>
      <c r="R43" s="33"/>
      <c r="S43" s="33"/>
      <c r="Y43" s="375" t="s">
        <v>509</v>
      </c>
      <c r="Z43" s="375">
        <v>20</v>
      </c>
    </row>
    <row r="44" spans="1:27">
      <c r="A44" s="33"/>
      <c r="C44" s="33"/>
      <c r="D44" s="33"/>
      <c r="E44" s="33"/>
      <c r="F44" s="33"/>
      <c r="G44" s="33"/>
      <c r="H44" s="33"/>
      <c r="I44" s="33"/>
      <c r="J44" s="33"/>
      <c r="K44" s="33"/>
      <c r="M44" s="33"/>
      <c r="N44" s="33"/>
      <c r="O44" s="33"/>
      <c r="P44" s="33"/>
      <c r="R44" s="33"/>
      <c r="S44" s="33"/>
      <c r="Y44" s="375" t="s">
        <v>512</v>
      </c>
      <c r="Z44" s="375">
        <v>20</v>
      </c>
    </row>
    <row r="45" spans="1:27">
      <c r="A45" s="33"/>
      <c r="C45" s="33"/>
      <c r="D45" s="33"/>
      <c r="E45" s="33"/>
      <c r="F45" s="33"/>
      <c r="G45" s="33"/>
      <c r="H45" s="33"/>
      <c r="I45" s="33"/>
      <c r="J45" s="33"/>
      <c r="K45" s="33"/>
      <c r="M45" s="33"/>
      <c r="N45" s="33"/>
      <c r="O45" s="33"/>
      <c r="P45" s="33"/>
      <c r="R45" s="33"/>
      <c r="S45" s="33"/>
      <c r="Y45" s="375" t="s">
        <v>515</v>
      </c>
      <c r="Z45" s="375">
        <v>20</v>
      </c>
    </row>
    <row r="46" spans="1:27">
      <c r="A46" s="33"/>
      <c r="C46" s="33"/>
      <c r="D46" s="33"/>
      <c r="E46" s="33"/>
      <c r="F46" s="33"/>
      <c r="G46" s="33"/>
      <c r="H46" s="33"/>
      <c r="I46" s="33"/>
      <c r="J46" s="33"/>
      <c r="K46" s="33"/>
      <c r="M46" s="33"/>
      <c r="N46" s="33"/>
      <c r="O46" s="33"/>
      <c r="P46" s="33"/>
      <c r="R46" s="33"/>
      <c r="S46" s="33"/>
      <c r="Y46" s="375" t="s">
        <v>516</v>
      </c>
      <c r="Z46" s="375">
        <v>20</v>
      </c>
    </row>
    <row r="47" spans="1:27">
      <c r="A47" s="33"/>
      <c r="C47" s="33"/>
      <c r="D47" s="33"/>
      <c r="E47" s="33"/>
      <c r="F47" s="33"/>
      <c r="G47" s="33"/>
      <c r="H47" s="33"/>
      <c r="I47" s="33"/>
      <c r="J47" s="33"/>
      <c r="K47" s="33"/>
      <c r="M47" s="33"/>
      <c r="N47" s="33"/>
      <c r="O47" s="33"/>
      <c r="P47" s="33"/>
      <c r="R47" s="33"/>
      <c r="S47" s="33"/>
      <c r="Y47" s="375" t="s">
        <v>526</v>
      </c>
      <c r="Z47" s="375">
        <v>20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15" sqref="D15"/>
    </sheetView>
  </sheetViews>
  <sheetFormatPr baseColWidth="10" defaultColWidth="8.83203125" defaultRowHeight="15" x14ac:dyDescent="0"/>
  <cols>
    <col min="1" max="1" width="4.1640625" style="10" customWidth="1"/>
    <col min="2" max="2" width="27.83203125" customWidth="1"/>
    <col min="3" max="3" width="30.6640625" customWidth="1"/>
  </cols>
  <sheetData>
    <row r="1" spans="1:4">
      <c r="B1" s="101" t="s">
        <v>583</v>
      </c>
      <c r="C1" s="101"/>
    </row>
    <row r="2" spans="1:4">
      <c r="B2" s="127"/>
      <c r="C2" s="127"/>
    </row>
    <row r="3" spans="1:4">
      <c r="B3" s="128" t="s">
        <v>236</v>
      </c>
      <c r="C3" s="127"/>
    </row>
    <row r="4" spans="1:4">
      <c r="A4" s="10">
        <v>1</v>
      </c>
      <c r="B4" s="127" t="s">
        <v>531</v>
      </c>
      <c r="C4" s="127"/>
      <c r="D4" s="127"/>
    </row>
    <row r="5" spans="1:4">
      <c r="A5" s="10">
        <v>2</v>
      </c>
      <c r="B5" s="127" t="s">
        <v>527</v>
      </c>
      <c r="C5" s="127"/>
      <c r="D5" s="127"/>
    </row>
    <row r="6" spans="1:4">
      <c r="A6" s="10">
        <v>3</v>
      </c>
      <c r="B6" s="127" t="s">
        <v>532</v>
      </c>
      <c r="C6" s="127"/>
      <c r="D6" s="127"/>
    </row>
    <row r="7" spans="1:4">
      <c r="A7" s="10">
        <v>4</v>
      </c>
      <c r="B7" s="127" t="s">
        <v>529</v>
      </c>
      <c r="C7" s="127"/>
      <c r="D7" s="127"/>
    </row>
    <row r="8" spans="1:4">
      <c r="A8" s="10">
        <v>5</v>
      </c>
      <c r="B8" s="127" t="s">
        <v>537</v>
      </c>
      <c r="C8" s="127"/>
      <c r="D8" s="127"/>
    </row>
    <row r="9" spans="1:4">
      <c r="A9" s="10">
        <v>6</v>
      </c>
      <c r="B9" s="127" t="s">
        <v>528</v>
      </c>
      <c r="C9" s="127"/>
      <c r="D9" s="127"/>
    </row>
    <row r="10" spans="1:4">
      <c r="A10" s="10">
        <v>7</v>
      </c>
      <c r="B10" s="127" t="s">
        <v>534</v>
      </c>
      <c r="C10" s="127"/>
      <c r="D10" s="127"/>
    </row>
    <row r="11" spans="1:4">
      <c r="A11" s="10">
        <v>8</v>
      </c>
      <c r="B11" s="127" t="s">
        <v>533</v>
      </c>
      <c r="C11" s="127"/>
      <c r="D11" s="127"/>
    </row>
    <row r="12" spans="1:4">
      <c r="A12" s="10">
        <v>9</v>
      </c>
      <c r="B12" s="127" t="s">
        <v>530</v>
      </c>
      <c r="C12" s="127"/>
      <c r="D12" s="127"/>
    </row>
    <row r="13" spans="1:4">
      <c r="A13" s="10">
        <v>10</v>
      </c>
      <c r="B13" s="127" t="s">
        <v>538</v>
      </c>
      <c r="C13" s="127"/>
      <c r="D13" s="127"/>
    </row>
    <row r="14" spans="1:4">
      <c r="A14" s="10">
        <v>11</v>
      </c>
      <c r="B14" s="127" t="s">
        <v>535</v>
      </c>
      <c r="C14" s="127"/>
      <c r="D14" s="127"/>
    </row>
    <row r="15" spans="1:4">
      <c r="A15" s="10">
        <v>12</v>
      </c>
      <c r="B15" s="127" t="s">
        <v>536</v>
      </c>
      <c r="C15" s="127"/>
      <c r="D15" s="127"/>
    </row>
    <row r="16" spans="1:4">
      <c r="B16" s="127"/>
      <c r="C16" s="127"/>
      <c r="D16" s="127"/>
    </row>
    <row r="17" spans="1:4">
      <c r="B17" s="127"/>
      <c r="C17" s="127"/>
      <c r="D17" s="127"/>
    </row>
    <row r="18" spans="1:4">
      <c r="B18" s="128" t="s">
        <v>308</v>
      </c>
      <c r="C18" s="127"/>
      <c r="D18" s="127"/>
    </row>
    <row r="19" spans="1:4">
      <c r="A19" s="10">
        <v>1</v>
      </c>
      <c r="B19" t="s">
        <v>540</v>
      </c>
      <c r="C19" s="127"/>
      <c r="D19" s="127"/>
    </row>
    <row r="20" spans="1:4">
      <c r="A20" s="10">
        <v>2</v>
      </c>
      <c r="B20" t="s">
        <v>539</v>
      </c>
      <c r="C20" s="127"/>
      <c r="D20" s="127"/>
    </row>
    <row r="21" spans="1:4">
      <c r="A21" s="10">
        <v>3</v>
      </c>
      <c r="B21" t="s">
        <v>541</v>
      </c>
      <c r="C21" s="127"/>
      <c r="D21" s="127"/>
    </row>
    <row r="22" spans="1:4">
      <c r="A22" s="10">
        <v>4</v>
      </c>
      <c r="B22" t="s">
        <v>542</v>
      </c>
      <c r="C22" s="127"/>
    </row>
    <row r="23" spans="1:4">
      <c r="A23" s="10">
        <v>5</v>
      </c>
      <c r="B23" t="s">
        <v>543</v>
      </c>
      <c r="C23" s="127"/>
    </row>
    <row r="24" spans="1:4">
      <c r="A24" s="10">
        <v>6</v>
      </c>
      <c r="B24" t="s">
        <v>544</v>
      </c>
      <c r="C24" s="127"/>
    </row>
    <row r="25" spans="1:4">
      <c r="B25" s="127"/>
      <c r="C25" s="127"/>
    </row>
    <row r="26" spans="1:4">
      <c r="B26" s="127"/>
      <c r="C26" s="127"/>
    </row>
    <row r="27" spans="1:4" ht="19.5" customHeight="1">
      <c r="A27"/>
      <c r="B27" s="127"/>
      <c r="C27" s="127"/>
    </row>
    <row r="28" spans="1:4" ht="19.5" customHeight="1">
      <c r="A28"/>
      <c r="B28" s="127"/>
      <c r="C28" s="127"/>
    </row>
    <row r="29" spans="1:4" ht="19.5" customHeight="1">
      <c r="A29"/>
      <c r="B29" s="127"/>
      <c r="C29" s="127"/>
    </row>
    <row r="30" spans="1:4" ht="19.5" customHeight="1">
      <c r="A30"/>
      <c r="B30" s="127"/>
      <c r="C30" s="127"/>
    </row>
    <row r="31" spans="1:4" ht="19.5" customHeight="1">
      <c r="A31"/>
      <c r="B31" s="127"/>
      <c r="C31" s="127"/>
    </row>
    <row r="32" spans="1:4" ht="19.5" customHeight="1">
      <c r="A32"/>
      <c r="B32" s="127"/>
      <c r="C32" s="127"/>
    </row>
    <row r="33" spans="1:3" ht="19.5" customHeight="1">
      <c r="A33"/>
    </row>
    <row r="34" spans="1:3" ht="19.5" customHeight="1">
      <c r="A34"/>
    </row>
    <row r="35" spans="1:3" ht="19.5" customHeight="1">
      <c r="A35"/>
    </row>
    <row r="36" spans="1:3" ht="19.5" customHeight="1">
      <c r="A36"/>
    </row>
    <row r="37" spans="1:3" ht="19.5" customHeight="1">
      <c r="A37"/>
      <c r="B37" s="127"/>
      <c r="C37" s="12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Tour Rankings-Comp</vt:lpstr>
      <vt:lpstr>WCC Doubles</vt:lpstr>
      <vt:lpstr>WCC Singles</vt:lpstr>
      <vt:lpstr>Turtle Island</vt:lpstr>
      <vt:lpstr>Belleville</vt:lpstr>
      <vt:lpstr>ODCC</vt:lpstr>
      <vt:lpstr>Owen Sound</vt:lpstr>
      <vt:lpstr>Hamilton</vt:lpstr>
      <vt:lpstr>BC</vt:lpstr>
      <vt:lpstr>London</vt:lpstr>
      <vt:lpstr>St Jacobs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Walsh</dc:creator>
  <cp:lastModifiedBy>Nathan Walsh</cp:lastModifiedBy>
  <dcterms:created xsi:type="dcterms:W3CDTF">2020-03-22T02:09:51Z</dcterms:created>
  <dcterms:modified xsi:type="dcterms:W3CDTF">2020-07-19T21:22:38Z</dcterms:modified>
</cp:coreProperties>
</file>